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xenexcomp-my.sharepoint.com/personal/mya_easyweb_co_za/Documents/sites/Bowls Sa/"/>
    </mc:Choice>
  </mc:AlternateContent>
  <xr:revisionPtr revIDLastSave="0" documentId="8_{68AED509-473A-4ACA-89AD-B0EA08B4C631}" xr6:coauthVersionLast="47" xr6:coauthVersionMax="47" xr10:uidLastSave="{00000000-0000-0000-0000-000000000000}"/>
  <workbookProtection workbookAlgorithmName="SHA-512" workbookHashValue="PzGSjjfpPIWhHSYWPNjFk9rcvMeMuUTjaZUmiD3w64psFfQBJQkrOcCD0BSChw9oYKcL4FD2MsiojxPTDSM7xg==" workbookSaltValue="0il/A61MiPyAdgFRDL1/VA==" workbookSpinCount="100000" lockStructure="1"/>
  <bookViews>
    <workbookView xWindow="41580" yWindow="3180" windowWidth="21600" windowHeight="11175" firstSheet="1" activeTab="5" xr2:uid="{90061D4B-4AF4-4F22-B03D-7A73A833318A}"/>
  </bookViews>
  <sheets>
    <sheet name="INTRODUCTION" sheetId="4" r:id="rId1"/>
    <sheet name="INPUT" sheetId="1" r:id="rId2"/>
    <sheet name="BSA POINTS 3mm " sheetId="9" r:id="rId3"/>
    <sheet name="BSA POINTS 4mm" sheetId="2" r:id="rId4"/>
    <sheet name="PROFILE" sheetId="3" r:id="rId5"/>
    <sheet name="RecordSheet" sheetId="7" r:id="rId6"/>
  </sheets>
  <definedNames>
    <definedName name="_xlnm.Print_Area" localSheetId="2">'BSA POINTS 3mm '!$A$1:$O$28</definedName>
    <definedName name="_xlnm.Print_Area" localSheetId="3">'BSA POINTS 4mm'!$A$1:$O$28</definedName>
    <definedName name="_xlnm.Print_Area" localSheetId="1">INPUT!$A$1:$P$23</definedName>
    <definedName name="_xlnm.Print_Area" localSheetId="0">INTRODUCTION!$A$1:$J$58</definedName>
    <definedName name="_xlnm.Print_Area" localSheetId="4">PROFILE!$A$1:$O$32</definedName>
    <definedName name="_xlnm.Print_Area" localSheetId="5">RecordSheet!$A$1:$O$22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3" i="4" l="1"/>
  <c r="H10" i="4"/>
  <c r="F11" i="3"/>
  <c r="N22" i="1"/>
  <c r="K22" i="1"/>
  <c r="H31" i="3"/>
  <c r="L4" i="3"/>
  <c r="D4" i="3"/>
  <c r="L3" i="3"/>
  <c r="D3" i="3"/>
  <c r="L4" i="9"/>
  <c r="D4" i="9"/>
  <c r="L3" i="9"/>
  <c r="D3" i="9"/>
  <c r="L4" i="2"/>
  <c r="L3" i="2"/>
  <c r="D4" i="2"/>
  <c r="D3" i="2"/>
  <c r="H22" i="1"/>
  <c r="F25" i="3"/>
  <c r="F26" i="3" s="1"/>
  <c r="C13" i="3"/>
  <c r="D13" i="3"/>
  <c r="E13" i="3"/>
  <c r="F13" i="3"/>
  <c r="G13" i="3"/>
  <c r="H13" i="3"/>
  <c r="I13" i="3"/>
  <c r="J13" i="3"/>
  <c r="K13" i="3"/>
  <c r="L13" i="3"/>
  <c r="M13" i="3"/>
  <c r="N13" i="3"/>
  <c r="C14" i="3"/>
  <c r="D14" i="3"/>
  <c r="E14" i="3"/>
  <c r="F14" i="3"/>
  <c r="G14" i="3"/>
  <c r="H14" i="3"/>
  <c r="I14" i="3"/>
  <c r="J14" i="3"/>
  <c r="K14" i="3"/>
  <c r="L14" i="3"/>
  <c r="M14" i="3"/>
  <c r="N14" i="3"/>
  <c r="C15" i="3"/>
  <c r="D15" i="3"/>
  <c r="E15" i="3"/>
  <c r="F15" i="3"/>
  <c r="G15" i="3"/>
  <c r="H15" i="3"/>
  <c r="I15" i="3"/>
  <c r="J15" i="3"/>
  <c r="K15" i="3"/>
  <c r="L15" i="3"/>
  <c r="M15" i="3"/>
  <c r="N15" i="3"/>
  <c r="C16" i="3"/>
  <c r="D16" i="3"/>
  <c r="E16" i="3"/>
  <c r="F16" i="3"/>
  <c r="G16" i="3"/>
  <c r="H16" i="3"/>
  <c r="I16" i="3"/>
  <c r="J16" i="3"/>
  <c r="K16" i="3"/>
  <c r="L16" i="3"/>
  <c r="M16" i="3"/>
  <c r="N16" i="3"/>
  <c r="C17" i="3"/>
  <c r="D17" i="3"/>
  <c r="E17" i="3"/>
  <c r="F17" i="3"/>
  <c r="G17" i="3"/>
  <c r="H17" i="3"/>
  <c r="I17" i="3"/>
  <c r="J17" i="3"/>
  <c r="K17" i="3"/>
  <c r="L17" i="3"/>
  <c r="M17" i="3"/>
  <c r="N17" i="3"/>
  <c r="C18" i="3"/>
  <c r="D18" i="3"/>
  <c r="E18" i="3"/>
  <c r="F18" i="3"/>
  <c r="G18" i="3"/>
  <c r="H18" i="3"/>
  <c r="I18" i="3"/>
  <c r="J18" i="3"/>
  <c r="K18" i="3"/>
  <c r="L18" i="3"/>
  <c r="M18" i="3"/>
  <c r="N18" i="3"/>
  <c r="C19" i="3"/>
  <c r="D19" i="3"/>
  <c r="E19" i="3"/>
  <c r="F19" i="3"/>
  <c r="G19" i="3"/>
  <c r="H19" i="3"/>
  <c r="I19" i="3"/>
  <c r="J19" i="3"/>
  <c r="K19" i="3"/>
  <c r="L19" i="3"/>
  <c r="M19" i="3"/>
  <c r="N19" i="3"/>
  <c r="C20" i="3"/>
  <c r="D20" i="3"/>
  <c r="E20" i="3"/>
  <c r="F20" i="3"/>
  <c r="G20" i="3"/>
  <c r="H20" i="3"/>
  <c r="I20" i="3"/>
  <c r="J20" i="3"/>
  <c r="K20" i="3"/>
  <c r="L20" i="3"/>
  <c r="M20" i="3"/>
  <c r="N20" i="3"/>
  <c r="C21" i="3"/>
  <c r="D21" i="3"/>
  <c r="E21" i="3"/>
  <c r="F21" i="3"/>
  <c r="G21" i="3"/>
  <c r="H21" i="3"/>
  <c r="I21" i="3"/>
  <c r="J21" i="3"/>
  <c r="K21" i="3"/>
  <c r="L21" i="3"/>
  <c r="M21" i="3"/>
  <c r="N21" i="3"/>
  <c r="C22" i="3"/>
  <c r="D22" i="3"/>
  <c r="E22" i="3"/>
  <c r="F22" i="3"/>
  <c r="G22" i="3"/>
  <c r="H22" i="3"/>
  <c r="I22" i="3"/>
  <c r="J22" i="3"/>
  <c r="K22" i="3"/>
  <c r="L22" i="3"/>
  <c r="M22" i="3"/>
  <c r="N22" i="3"/>
  <c r="C12" i="3"/>
  <c r="D12" i="3"/>
  <c r="E12" i="3"/>
  <c r="F12" i="3"/>
  <c r="G12" i="3"/>
  <c r="H12" i="3"/>
  <c r="I12" i="3"/>
  <c r="J12" i="3"/>
  <c r="K12" i="3"/>
  <c r="L12" i="3"/>
  <c r="M12" i="3"/>
  <c r="N12" i="3"/>
  <c r="D11" i="3"/>
  <c r="E11" i="3"/>
  <c r="G11" i="3"/>
  <c r="H11" i="3"/>
  <c r="I11" i="3"/>
  <c r="J11" i="3"/>
  <c r="K11" i="3"/>
  <c r="L11" i="3"/>
  <c r="M11" i="3"/>
  <c r="N11" i="3"/>
  <c r="C11" i="3"/>
  <c r="D22" i="9" l="1"/>
  <c r="N19" i="9"/>
  <c r="M19" i="9"/>
  <c r="L19" i="9"/>
  <c r="K19" i="9"/>
  <c r="J19" i="9"/>
  <c r="I19" i="9"/>
  <c r="H19" i="9"/>
  <c r="G19" i="9"/>
  <c r="F19" i="9"/>
  <c r="E19" i="9"/>
  <c r="D19" i="9"/>
  <c r="C19" i="9"/>
  <c r="N18" i="9"/>
  <c r="M18" i="9"/>
  <c r="L18" i="9"/>
  <c r="K18" i="9"/>
  <c r="J18" i="9"/>
  <c r="I18" i="9"/>
  <c r="H18" i="9"/>
  <c r="G18" i="9"/>
  <c r="F18" i="9"/>
  <c r="E18" i="9"/>
  <c r="D18" i="9"/>
  <c r="C18" i="9"/>
  <c r="N17" i="9"/>
  <c r="M17" i="9"/>
  <c r="L17" i="9"/>
  <c r="K17" i="9"/>
  <c r="J17" i="9"/>
  <c r="I17" i="9"/>
  <c r="H17" i="9"/>
  <c r="G17" i="9"/>
  <c r="F17" i="9"/>
  <c r="E17" i="9"/>
  <c r="D17" i="9"/>
  <c r="C17" i="9"/>
  <c r="N16" i="9"/>
  <c r="M16" i="9"/>
  <c r="L16" i="9"/>
  <c r="K16" i="9"/>
  <c r="J16" i="9"/>
  <c r="I16" i="9"/>
  <c r="H16" i="9"/>
  <c r="G16" i="9"/>
  <c r="F16" i="9"/>
  <c r="E16" i="9"/>
  <c r="D16" i="9"/>
  <c r="C16" i="9"/>
  <c r="N15" i="9"/>
  <c r="M15" i="9"/>
  <c r="L15" i="9"/>
  <c r="K15" i="9"/>
  <c r="J15" i="9"/>
  <c r="I15" i="9"/>
  <c r="H15" i="9"/>
  <c r="G15" i="9"/>
  <c r="F15" i="9"/>
  <c r="F27" i="3"/>
  <c r="N25" i="3"/>
  <c r="J25" i="3"/>
  <c r="N27" i="3"/>
  <c r="J27" i="3"/>
  <c r="E15" i="9"/>
  <c r="D15" i="9"/>
  <c r="C15" i="9"/>
  <c r="N14" i="9"/>
  <c r="M14" i="9"/>
  <c r="L14" i="9"/>
  <c r="K10" i="9"/>
  <c r="J10" i="9"/>
  <c r="I10" i="9"/>
  <c r="H10" i="9"/>
  <c r="G10" i="9"/>
  <c r="F10" i="9"/>
  <c r="E10" i="9"/>
  <c r="D10" i="9"/>
  <c r="C10" i="9"/>
  <c r="N9" i="9"/>
  <c r="M9" i="9"/>
  <c r="L9" i="9"/>
  <c r="K9" i="9"/>
  <c r="J9" i="9"/>
  <c r="I9" i="9"/>
  <c r="H9" i="9"/>
  <c r="G9" i="9"/>
  <c r="F9" i="9"/>
  <c r="E9" i="9"/>
  <c r="D9" i="9"/>
  <c r="C9" i="9"/>
  <c r="N8" i="9"/>
  <c r="M8" i="9"/>
  <c r="L8" i="9"/>
  <c r="K8" i="9"/>
  <c r="J8" i="9"/>
  <c r="I8" i="9"/>
  <c r="H8" i="9"/>
  <c r="G8" i="9"/>
  <c r="F8" i="9"/>
  <c r="E8" i="9"/>
  <c r="D8" i="9"/>
  <c r="C8" i="9"/>
  <c r="C8" i="2"/>
  <c r="D8" i="2"/>
  <c r="E8" i="2"/>
  <c r="F8" i="2"/>
  <c r="G8" i="2"/>
  <c r="H8" i="2"/>
  <c r="I8" i="2"/>
  <c r="J8" i="2"/>
  <c r="K8" i="2"/>
  <c r="L8" i="2"/>
  <c r="M8" i="2"/>
  <c r="N8" i="2"/>
  <c r="C9" i="2"/>
  <c r="C10" i="2"/>
  <c r="C11" i="2"/>
  <c r="C12" i="2"/>
  <c r="C13" i="2"/>
  <c r="C14" i="2"/>
  <c r="C15" i="2"/>
  <c r="C16" i="2"/>
  <c r="C17" i="2"/>
  <c r="C18" i="2"/>
  <c r="C19" i="2"/>
  <c r="K14" i="9"/>
  <c r="J14" i="9"/>
  <c r="I14" i="9"/>
  <c r="H14" i="9"/>
  <c r="G14" i="9"/>
  <c r="F14" i="9"/>
  <c r="E14" i="9"/>
  <c r="E12" i="9"/>
  <c r="D12" i="9"/>
  <c r="C12" i="9"/>
  <c r="N11" i="9"/>
  <c r="M11" i="9"/>
  <c r="L11" i="9"/>
  <c r="K11" i="9"/>
  <c r="J11" i="9"/>
  <c r="I11" i="9"/>
  <c r="H11" i="9"/>
  <c r="G11" i="9"/>
  <c r="F11" i="9"/>
  <c r="E11" i="9"/>
  <c r="D11" i="9"/>
  <c r="C11" i="9"/>
  <c r="N10" i="9"/>
  <c r="M10" i="9"/>
  <c r="L10" i="9"/>
  <c r="D14" i="9"/>
  <c r="C14" i="9"/>
  <c r="N13" i="9"/>
  <c r="M13" i="9"/>
  <c r="L13" i="9"/>
  <c r="K13" i="9"/>
  <c r="J13" i="9"/>
  <c r="I13" i="9"/>
  <c r="H13" i="9"/>
  <c r="G13" i="9"/>
  <c r="F13" i="9"/>
  <c r="E13" i="9"/>
  <c r="D13" i="9"/>
  <c r="C13" i="9"/>
  <c r="N12" i="9"/>
  <c r="M12" i="9"/>
  <c r="L12" i="9"/>
  <c r="K12" i="9"/>
  <c r="J12" i="9"/>
  <c r="I12" i="9"/>
  <c r="H12" i="9"/>
  <c r="G12" i="9"/>
  <c r="F12" i="9"/>
  <c r="D16" i="2"/>
  <c r="E16" i="2"/>
  <c r="F16" i="2"/>
  <c r="G16" i="2"/>
  <c r="H16" i="2"/>
  <c r="I16" i="2"/>
  <c r="J16" i="2"/>
  <c r="K16" i="2"/>
  <c r="L16" i="2"/>
  <c r="M16" i="2"/>
  <c r="N16" i="2"/>
  <c r="D17" i="2"/>
  <c r="E17" i="2"/>
  <c r="F17" i="2"/>
  <c r="G17" i="2"/>
  <c r="H17" i="2"/>
  <c r="I17" i="2"/>
  <c r="J17" i="2"/>
  <c r="K17" i="2"/>
  <c r="L17" i="2"/>
  <c r="M17" i="2"/>
  <c r="N17" i="2"/>
  <c r="D18" i="2"/>
  <c r="E18" i="2"/>
  <c r="F18" i="2"/>
  <c r="G18" i="2"/>
  <c r="H18" i="2"/>
  <c r="I18" i="2"/>
  <c r="J18" i="2"/>
  <c r="K18" i="2"/>
  <c r="L18" i="2"/>
  <c r="M18" i="2"/>
  <c r="N18" i="2"/>
  <c r="D19" i="2"/>
  <c r="E19" i="2"/>
  <c r="F19" i="2"/>
  <c r="G19" i="2"/>
  <c r="H19" i="2"/>
  <c r="I19" i="2"/>
  <c r="J19" i="2"/>
  <c r="K19" i="2"/>
  <c r="L19" i="2"/>
  <c r="M19" i="2"/>
  <c r="N19" i="2"/>
  <c r="L15" i="2"/>
  <c r="M15" i="2"/>
  <c r="N15" i="2"/>
  <c r="E9" i="2"/>
  <c r="F9" i="2"/>
  <c r="G9" i="2"/>
  <c r="H9" i="2"/>
  <c r="I9" i="2"/>
  <c r="J9" i="2"/>
  <c r="K9" i="2"/>
  <c r="L9" i="2"/>
  <c r="M9" i="2"/>
  <c r="N9" i="2"/>
  <c r="D12" i="2"/>
  <c r="E12" i="2"/>
  <c r="F12" i="2"/>
  <c r="G12" i="2"/>
  <c r="H12" i="2"/>
  <c r="I12" i="2"/>
  <c r="J12" i="2"/>
  <c r="K12" i="2"/>
  <c r="L12" i="2"/>
  <c r="M12" i="2"/>
  <c r="N12" i="2"/>
  <c r="D13" i="2"/>
  <c r="E13" i="2"/>
  <c r="F13" i="2"/>
  <c r="G13" i="2"/>
  <c r="H13" i="2"/>
  <c r="I13" i="2"/>
  <c r="J13" i="2"/>
  <c r="K13" i="2"/>
  <c r="L13" i="2"/>
  <c r="M13" i="2"/>
  <c r="N13" i="2"/>
  <c r="D14" i="2"/>
  <c r="E14" i="2"/>
  <c r="F14" i="2"/>
  <c r="G14" i="2"/>
  <c r="H14" i="2"/>
  <c r="I14" i="2"/>
  <c r="J14" i="2"/>
  <c r="K14" i="2"/>
  <c r="L14" i="2"/>
  <c r="M14" i="2"/>
  <c r="N14" i="2"/>
  <c r="D15" i="2"/>
  <c r="E15" i="2"/>
  <c r="F15" i="2"/>
  <c r="G15" i="2"/>
  <c r="H15" i="2"/>
  <c r="I15" i="2"/>
  <c r="J15" i="2"/>
  <c r="K15" i="2"/>
  <c r="D10" i="2"/>
  <c r="E10" i="2"/>
  <c r="F10" i="2"/>
  <c r="G10" i="2"/>
  <c r="H10" i="2"/>
  <c r="I10" i="2"/>
  <c r="J10" i="2"/>
  <c r="K10" i="2"/>
  <c r="L10" i="2"/>
  <c r="M10" i="2"/>
  <c r="N10" i="2"/>
  <c r="D11" i="2"/>
  <c r="E11" i="2"/>
  <c r="F11" i="2"/>
  <c r="G11" i="2"/>
  <c r="H11" i="2"/>
  <c r="I11" i="2"/>
  <c r="J11" i="2"/>
  <c r="K11" i="2"/>
  <c r="L11" i="2"/>
  <c r="M11" i="2"/>
  <c r="N11" i="2"/>
  <c r="D22" i="2"/>
  <c r="D9" i="2"/>
  <c r="D6" i="3"/>
  <c r="M6" i="3"/>
  <c r="H6" i="3"/>
  <c r="H30" i="3"/>
  <c r="I24" i="2" l="1"/>
  <c r="I25" i="2" s="1"/>
  <c r="I24" i="9"/>
  <c r="M24" i="9"/>
  <c r="M25" i="9" s="1"/>
  <c r="O31" i="3"/>
  <c r="O30" i="3"/>
  <c r="M24" i="2"/>
  <c r="I25" i="9" l="1"/>
  <c r="D24" i="9"/>
  <c r="D25" i="9" s="1"/>
  <c r="N27" i="9" s="1"/>
  <c r="D24" i="2"/>
  <c r="D25" i="2" s="1"/>
  <c r="N27" i="2" s="1"/>
  <c r="M25" i="2"/>
</calcChain>
</file>

<file path=xl/sharedStrings.xml><?xml version="1.0" encoding="utf-8"?>
<sst xmlns="http://schemas.openxmlformats.org/spreadsheetml/2006/main" count="267" uniqueCount="104">
  <si>
    <t>INPUT sheet</t>
  </si>
  <si>
    <t>Bowls Club</t>
  </si>
  <si>
    <t>Date of Levels Taken</t>
  </si>
  <si>
    <t>Green</t>
  </si>
  <si>
    <t>Levels taken by</t>
  </si>
  <si>
    <t>mm</t>
  </si>
  <si>
    <t>1/2</t>
  </si>
  <si>
    <t>North</t>
  </si>
  <si>
    <t>2/4</t>
  </si>
  <si>
    <t>3/6</t>
  </si>
  <si>
    <t>4/8</t>
  </si>
  <si>
    <t>5/10</t>
  </si>
  <si>
    <t>6/12</t>
  </si>
  <si>
    <t>7/14</t>
  </si>
  <si>
    <t>8/16</t>
  </si>
  <si>
    <t>9/18</t>
  </si>
  <si>
    <t>10/20</t>
  </si>
  <si>
    <t>11/22</t>
  </si>
  <si>
    <t>12/24</t>
  </si>
  <si>
    <t>N.B. Drag-and-drop not allowed when entering readings.</t>
  </si>
  <si>
    <t>Baseline Level</t>
  </si>
  <si>
    <t>Index:</t>
  </si>
  <si>
    <t xml:space="preserve"> -4 to +4 mm</t>
  </si>
  <si>
    <t>&lt;-4 mm</t>
  </si>
  <si>
    <t>Level Points</t>
  </si>
  <si>
    <t>PROFILE sheet</t>
  </si>
  <si>
    <t>Average Level</t>
  </si>
  <si>
    <t>Level</t>
  </si>
  <si>
    <t>Maximum Cut</t>
  </si>
  <si>
    <t>Maximum Fill</t>
  </si>
  <si>
    <t>LOW Points</t>
  </si>
  <si>
    <t>HIGH Points</t>
  </si>
  <si>
    <t xml:space="preserve">Reference Datum Level </t>
  </si>
  <si>
    <t>Relative Level Readings mm</t>
  </si>
  <si>
    <t>Highest Point</t>
  </si>
  <si>
    <t>Lowest Point</t>
  </si>
  <si>
    <t>Length (m)</t>
  </si>
  <si>
    <t>Spacing (m)</t>
  </si>
  <si>
    <t>m</t>
  </si>
  <si>
    <t>Green Width</t>
  </si>
  <si>
    <t>Green Length</t>
  </si>
  <si>
    <t>LOW</t>
  </si>
  <si>
    <t>HIGH</t>
  </si>
  <si>
    <t>NE</t>
  </si>
  <si>
    <t>NW</t>
  </si>
  <si>
    <t>SW</t>
  </si>
  <si>
    <t>SE</t>
  </si>
  <si>
    <t>input</t>
  </si>
  <si>
    <t>OK</t>
  </si>
  <si>
    <t>m3</t>
  </si>
  <si>
    <t>Estimated Fill Volume</t>
  </si>
  <si>
    <t>Estimate Cut/Scarify Vol.</t>
  </si>
  <si>
    <t>For Volume Calculations</t>
  </si>
  <si>
    <t>m2</t>
  </si>
  <si>
    <t>Green Area</t>
  </si>
  <si>
    <t>Block Area</t>
  </si>
  <si>
    <t>Colour Index</t>
  </si>
  <si>
    <t>LEVELS RECORDING sheet</t>
  </si>
  <si>
    <t xml:space="preserve">Previously Cubitt used the MODE as the baseline, which leads to errors </t>
  </si>
  <si>
    <t>when the level data points are not normally distruted  (i.e forms a bell-shaped curve)</t>
  </si>
  <si>
    <t xml:space="preserve">ENJOY TESTING THIS OUT! </t>
  </si>
  <si>
    <t>Date of Taking Level</t>
  </si>
  <si>
    <t>©</t>
  </si>
  <si>
    <t>&gt;TOL mm</t>
  </si>
  <si>
    <t>&lt;-3 mm</t>
  </si>
  <si>
    <t xml:space="preserve"> -3 to +3 mm</t>
  </si>
  <si>
    <t>&gt;3 mm</t>
  </si>
  <si>
    <t xml:space="preserve">SET GREEN level to </t>
  </si>
  <si>
    <t xml:space="preserve">HIGH - Cut </t>
  </si>
  <si>
    <t xml:space="preserve">LOW - Fill </t>
  </si>
  <si>
    <t>%  AREAS</t>
  </si>
  <si>
    <t xml:space="preserve">DATUM </t>
  </si>
  <si>
    <t>BSA LEVEL POINTS  3mm sheet</t>
  </si>
  <si>
    <t>BSA LEVEL POINTS 4mm sheet</t>
  </si>
  <si>
    <t>NEW GREEN LEVEL is</t>
  </si>
  <si>
    <t>TOLERANCE SET  TO</t>
  </si>
  <si>
    <t>TOLERANCE SET TO</t>
  </si>
  <si>
    <t>This is a new release of the previous versions of Ron Cubitt's Spreadsheets, with the following changes:</t>
  </si>
  <si>
    <t>Use the start and end point offset distances from the ditches (table or calculations ) as below:</t>
  </si>
  <si>
    <t>Or calculate according to green :</t>
  </si>
  <si>
    <r>
      <t xml:space="preserve">2. </t>
    </r>
    <r>
      <rPr>
        <b/>
        <sz val="11"/>
        <color theme="1"/>
        <rFont val="Calibri"/>
        <family val="2"/>
      </rPr>
      <t>The same workbooks are now used for dumpy and laser level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usage</t>
    </r>
    <r>
      <rPr>
        <sz val="11"/>
        <color theme="1"/>
        <rFont val="Calibri"/>
        <family val="2"/>
      </rPr>
      <t>, assuming the laser is used as a</t>
    </r>
  </si>
  <si>
    <t>dumpy to merely read off the height (level) on a staff and the level captured as per dumpy levelling.</t>
  </si>
  <si>
    <r>
      <t xml:space="preserve">3. The </t>
    </r>
    <r>
      <rPr>
        <b/>
        <sz val="11"/>
        <color theme="1"/>
        <rFont val="Calibri"/>
        <family val="2"/>
      </rPr>
      <t>average green level is now used as the baseline</t>
    </r>
    <r>
      <rPr>
        <sz val="11"/>
        <color theme="1"/>
        <rFont val="Calibri"/>
        <family val="2"/>
      </rPr>
      <t xml:space="preserve"> for computing the BSA level points and fill/cut volumes.</t>
    </r>
  </si>
  <si>
    <t>4. Conventions used:</t>
  </si>
  <si>
    <r>
      <t xml:space="preserve">cells in yellow hightlights and </t>
    </r>
    <r>
      <rPr>
        <b/>
        <sz val="11"/>
        <color theme="3" tint="0.249977111117893"/>
        <rFont val="Calibri"/>
        <family val="2"/>
      </rPr>
      <t>BLUE</t>
    </r>
    <r>
      <rPr>
        <sz val="11"/>
        <color rgb="FF0070C0"/>
        <rFont val="Calibri"/>
        <family val="2"/>
      </rPr>
      <t xml:space="preserve"> text</t>
    </r>
    <r>
      <rPr>
        <sz val="11"/>
        <color theme="1"/>
        <rFont val="Calibri"/>
        <family val="2"/>
      </rPr>
      <t xml:space="preserve"> is used for inputs.</t>
    </r>
  </si>
  <si>
    <t>All cells other than those for data entry will be write protected.</t>
  </si>
  <si>
    <r>
      <t xml:space="preserve">BLACK is used for text, </t>
    </r>
    <r>
      <rPr>
        <sz val="11"/>
        <color rgb="FFFF0000"/>
        <rFont val="Calibri"/>
        <family val="2"/>
      </rPr>
      <t>RED is used for automated references or calculations</t>
    </r>
    <r>
      <rPr>
        <sz val="11"/>
        <color theme="1"/>
        <rFont val="Calibri"/>
        <family val="2"/>
      </rPr>
      <t>.</t>
    </r>
  </si>
  <si>
    <t>Nic Marais 1 May 2026</t>
  </si>
  <si>
    <r>
      <t xml:space="preserve">1. This template is used for greens of dimensions </t>
    </r>
    <r>
      <rPr>
        <b/>
        <sz val="11"/>
        <color theme="1"/>
        <rFont val="Calibri"/>
        <family val="2"/>
      </rPr>
      <t>35 to 37m long and wide</t>
    </r>
    <r>
      <rPr>
        <sz val="11"/>
        <color theme="1"/>
        <rFont val="Calibri"/>
        <family val="2"/>
      </rPr>
      <t>, with 3m spacing between points.</t>
    </r>
  </si>
  <si>
    <t xml:space="preserve">  Green Length (North South)</t>
  </si>
  <si>
    <t xml:space="preserve">  Spacing of points inbetween</t>
  </si>
  <si>
    <t xml:space="preserve">  Offest from each ditch</t>
  </si>
  <si>
    <t xml:space="preserve">  Green Width (East West)</t>
  </si>
  <si>
    <t>Drawn up by Nic Marais (20 June 2026)</t>
  </si>
  <si>
    <t>Bowls South Africa Green Levels Points - Revision 6X 36m 3m spacing</t>
  </si>
  <si>
    <t>Levels Analysis (mm):</t>
  </si>
  <si>
    <t>Average</t>
  </si>
  <si>
    <t>Minimum</t>
  </si>
  <si>
    <t>Maximum</t>
  </si>
  <si>
    <t>BSA Level Points for 3m spacing and tolerance ± 3 mm (/30) =</t>
  </si>
  <si>
    <t>BSA Level Points for 3m spacing and tolerance ± 4 mm (/30) =</t>
  </si>
  <si>
    <t>Bowls South Africa Green Levels Points - Revision 6X set up for 36m 3m spacing</t>
  </si>
  <si>
    <t>Welcome to Bowls South Africa Green Level Points Calculator Rev 6X for green of 36m with 3m spacing</t>
  </si>
  <si>
    <t>Bowls South Africa Green Levels Points - Revision 6X for 36m, 3m spacing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</si>
</sst>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b/>
      <sz val="12"/>
      <color theme="1"/>
      <name val="Calibri"/>
      <family val="2"/>
    </font>
    <font>
      <u/>
      <sz val="12"/>
      <color theme="1"/>
      <name val="Calibri"/>
      <family val="2"/>
    </font>
    <font>
      <sz val="12"/>
      <color rgb="FF006100"/>
      <name val="Calibri"/>
      <family val="2"/>
    </font>
    <font>
      <sz val="12"/>
      <color theme="1"/>
      <name val="Calibri"/>
      <family val="2"/>
    </font>
    <font>
      <b/>
      <sz val="12"/>
      <color rgb="FF0070C0"/>
      <name val="Calibri"/>
      <family val="2"/>
    </font>
    <font>
      <b/>
      <u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2"/>
      <color theme="3"/>
      <name val="Calibri"/>
      <family val="2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b/>
      <sz val="16"/>
      <color rgb="FFFF0000"/>
      <name val="Calibri"/>
      <family val="2"/>
    </font>
    <font>
      <b/>
      <sz val="12"/>
      <color rgb="FF9C0006"/>
      <name val="Calibri"/>
      <family val="2"/>
    </font>
    <font>
      <b/>
      <sz val="11"/>
      <color theme="1"/>
      <name val="Aptos Narrow"/>
      <scheme val="minor"/>
    </font>
    <font>
      <b/>
      <sz val="12"/>
      <color rgb="FF9C6500"/>
      <name val="Calibri"/>
      <family val="2"/>
    </font>
    <font>
      <b/>
      <sz val="12"/>
      <color rgb="FF006100"/>
      <name val="Calibri"/>
      <family val="2"/>
    </font>
    <font>
      <sz val="11"/>
      <color theme="1"/>
      <name val="Calibri"/>
      <family val="2"/>
    </font>
    <font>
      <b/>
      <sz val="12"/>
      <color theme="3" tint="0.39997558519241921"/>
      <name val="Calibri"/>
      <family val="2"/>
    </font>
    <font>
      <b/>
      <sz val="11"/>
      <color theme="1"/>
      <name val="Calibri"/>
      <family val="2"/>
    </font>
    <font>
      <b/>
      <sz val="13"/>
      <color theme="3"/>
      <name val="Calibri"/>
      <family val="2"/>
    </font>
    <font>
      <b/>
      <sz val="12"/>
      <color theme="8" tint="-0.249977111117893"/>
      <name val="Calibri"/>
      <family val="2"/>
    </font>
    <font>
      <b/>
      <sz val="14"/>
      <color theme="1"/>
      <name val="Calibri"/>
      <family val="2"/>
    </font>
    <font>
      <b/>
      <sz val="11"/>
      <color theme="7" tint="-0.249977111117893"/>
      <name val="Calibri"/>
      <family val="2"/>
    </font>
    <font>
      <sz val="11"/>
      <color rgb="FFFF0000"/>
      <name val="Calibri"/>
      <family val="2"/>
    </font>
    <font>
      <b/>
      <sz val="11"/>
      <color theme="4" tint="-0.249977111117893"/>
      <name val="Calibri"/>
      <family val="2"/>
    </font>
    <font>
      <sz val="11"/>
      <color rgb="FF0070C0"/>
      <name val="Calibri"/>
      <family val="2"/>
    </font>
    <font>
      <sz val="9"/>
      <color theme="1"/>
      <name val="Aptos Narrow"/>
      <family val="2"/>
      <scheme val="minor"/>
    </font>
    <font>
      <b/>
      <sz val="10"/>
      <color rgb="FF3F3F3F"/>
      <name val="Aptos Narrow"/>
      <family val="2"/>
      <scheme val="minor"/>
    </font>
    <font>
      <b/>
      <sz val="12"/>
      <name val="Calibri"/>
      <family val="2"/>
    </font>
    <font>
      <sz val="9"/>
      <color theme="1"/>
      <name val="Aptos Narrow"/>
      <scheme val="minor"/>
    </font>
    <font>
      <sz val="9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sz val="11"/>
      <color rgb="FF9C6500"/>
      <name val="Aptos Narrow"/>
      <charset val="134"/>
      <scheme val="minor"/>
    </font>
    <font>
      <sz val="11"/>
      <color rgb="FF9C0006"/>
      <name val="Aptos Narrow"/>
      <charset val="134"/>
      <scheme val="minor"/>
    </font>
    <font>
      <sz val="11"/>
      <color rgb="FF006100"/>
      <name val="Aptos Narrow"/>
      <charset val="134"/>
      <scheme val="minor"/>
    </font>
    <font>
      <b/>
      <sz val="11"/>
      <color theme="3" tint="0.249977111117893"/>
      <name val="Calibri"/>
      <family val="2"/>
    </font>
    <font>
      <b/>
      <sz val="11"/>
      <color rgb="FFFF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0" borderId="0"/>
    <xf numFmtId="0" fontId="1" fillId="5" borderId="0" applyNumberFormat="0" applyBorder="0" applyAlignment="0" applyProtection="0"/>
    <xf numFmtId="0" fontId="5" fillId="4" borderId="0" applyNumberFormat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32" fillId="0" borderId="0"/>
    <xf numFmtId="0" fontId="32" fillId="12" borderId="0" applyNumberFormat="0" applyBorder="0" applyAlignment="0" applyProtection="0"/>
    <xf numFmtId="0" fontId="33" fillId="11" borderId="35" applyNumberFormat="0" applyAlignment="0" applyProtection="0"/>
    <xf numFmtId="0" fontId="35" fillId="0" borderId="0"/>
    <xf numFmtId="0" fontId="36" fillId="0" borderId="0"/>
    <xf numFmtId="0" fontId="38" fillId="0" borderId="1" applyNumberFormat="0" applyFill="0" applyAlignment="0" applyProtection="0"/>
    <xf numFmtId="0" fontId="40" fillId="17" borderId="0" applyNumberFormat="0" applyBorder="0" applyAlignment="0" applyProtection="0"/>
    <xf numFmtId="0" fontId="41" fillId="16" borderId="0" applyNumberFormat="0" applyBorder="0" applyAlignment="0" applyProtection="0"/>
    <xf numFmtId="0" fontId="37" fillId="0" borderId="0"/>
    <xf numFmtId="0" fontId="37" fillId="18" borderId="0" applyNumberFormat="0" applyBorder="0" applyAlignment="0" applyProtection="0"/>
    <xf numFmtId="0" fontId="39" fillId="15" borderId="0" applyNumberFormat="0" applyBorder="0" applyAlignment="0" applyProtection="0"/>
  </cellStyleXfs>
  <cellXfs count="268">
    <xf numFmtId="0" fontId="0" fillId="0" borderId="0" xfId="0"/>
    <xf numFmtId="49" fontId="9" fillId="5" borderId="0" xfId="4" applyNumberFormat="1" applyFont="1" applyBorder="1" applyAlignment="1" applyProtection="1">
      <alignment horizontal="center" vertical="center"/>
    </xf>
    <xf numFmtId="0" fontId="9" fillId="0" borderId="0" xfId="0" applyFont="1" applyAlignment="1">
      <alignment vertical="center"/>
    </xf>
    <xf numFmtId="0" fontId="15" fillId="7" borderId="3" xfId="3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0" borderId="6" xfId="3" applyFont="1" applyBorder="1" applyAlignment="1">
      <alignment vertical="center"/>
    </xf>
    <xf numFmtId="0" fontId="8" fillId="2" borderId="11" xfId="6" applyFont="1" applyBorder="1" applyAlignment="1" applyProtection="1">
      <alignment horizontal="center" vertical="center"/>
    </xf>
    <xf numFmtId="0" fontId="9" fillId="7" borderId="0" xfId="3" applyFont="1" applyFill="1" applyAlignment="1">
      <alignment vertical="center"/>
    </xf>
    <xf numFmtId="1" fontId="6" fillId="0" borderId="12" xfId="3" applyNumberFormat="1" applyFont="1" applyBorder="1" applyAlignment="1">
      <alignment horizontal="center" vertical="center"/>
    </xf>
    <xf numFmtId="1" fontId="6" fillId="0" borderId="13" xfId="3" applyNumberFormat="1" applyFont="1" applyBorder="1" applyAlignment="1">
      <alignment horizontal="center" vertical="center"/>
    </xf>
    <xf numFmtId="1" fontId="6" fillId="0" borderId="14" xfId="3" applyNumberFormat="1" applyFont="1" applyBorder="1" applyAlignment="1">
      <alignment horizontal="center" vertical="center"/>
    </xf>
    <xf numFmtId="1" fontId="6" fillId="0" borderId="7" xfId="3" applyNumberFormat="1" applyFont="1" applyBorder="1" applyAlignment="1">
      <alignment horizontal="center" vertical="center"/>
    </xf>
    <xf numFmtId="1" fontId="6" fillId="0" borderId="15" xfId="3" applyNumberFormat="1" applyFont="1" applyBorder="1" applyAlignment="1">
      <alignment horizontal="center" vertical="center"/>
    </xf>
    <xf numFmtId="1" fontId="6" fillId="0" borderId="16" xfId="3" applyNumberFormat="1" applyFont="1" applyBorder="1" applyAlignment="1">
      <alignment horizontal="center" vertical="center"/>
    </xf>
    <xf numFmtId="1" fontId="6" fillId="0" borderId="17" xfId="3" applyNumberFormat="1" applyFont="1" applyBorder="1" applyAlignment="1">
      <alignment horizontal="center" vertical="center"/>
    </xf>
    <xf numFmtId="1" fontId="6" fillId="0" borderId="18" xfId="3" applyNumberFormat="1" applyFont="1" applyBorder="1" applyAlignment="1">
      <alignment horizontal="center" vertical="center"/>
    </xf>
    <xf numFmtId="0" fontId="20" fillId="4" borderId="11" xfId="5" applyFont="1" applyBorder="1" applyAlignment="1" applyProtection="1">
      <alignment horizontal="center" vertical="center"/>
    </xf>
    <xf numFmtId="0" fontId="18" fillId="3" borderId="11" xfId="7" applyFont="1" applyBorder="1" applyAlignment="1" applyProtection="1">
      <alignment horizontal="center" vertical="center"/>
    </xf>
    <xf numFmtId="1" fontId="10" fillId="6" borderId="2" xfId="3" applyNumberFormat="1" applyFont="1" applyFill="1" applyBorder="1" applyAlignment="1" applyProtection="1">
      <alignment horizontal="center" vertical="center"/>
      <protection locked="0"/>
    </xf>
    <xf numFmtId="1" fontId="10" fillId="6" borderId="3" xfId="3" applyNumberFormat="1" applyFont="1" applyFill="1" applyBorder="1" applyAlignment="1" applyProtection="1">
      <alignment horizontal="center" vertical="center"/>
      <protection locked="0"/>
    </xf>
    <xf numFmtId="1" fontId="10" fillId="6" borderId="4" xfId="3" applyNumberFormat="1" applyFont="1" applyFill="1" applyBorder="1" applyAlignment="1" applyProtection="1">
      <alignment horizontal="center" vertical="center"/>
      <protection locked="0"/>
    </xf>
    <xf numFmtId="1" fontId="10" fillId="6" borderId="5" xfId="3" applyNumberFormat="1" applyFont="1" applyFill="1" applyBorder="1" applyAlignment="1" applyProtection="1">
      <alignment horizontal="center" vertical="center"/>
      <protection locked="0"/>
    </xf>
    <xf numFmtId="1" fontId="10" fillId="6" borderId="6" xfId="3" applyNumberFormat="1" applyFont="1" applyFill="1" applyBorder="1" applyAlignment="1" applyProtection="1">
      <alignment horizontal="center" vertical="center"/>
      <protection locked="0"/>
    </xf>
    <xf numFmtId="1" fontId="10" fillId="6" borderId="8" xfId="3" applyNumberFormat="1" applyFont="1" applyFill="1" applyBorder="1" applyAlignment="1" applyProtection="1">
      <alignment horizontal="center" vertical="center"/>
      <protection locked="0"/>
    </xf>
    <xf numFmtId="1" fontId="10" fillId="6" borderId="9" xfId="3" applyNumberFormat="1" applyFont="1" applyFill="1" applyBorder="1" applyAlignment="1" applyProtection="1">
      <alignment horizontal="center" vertical="center"/>
      <protection locked="0"/>
    </xf>
    <xf numFmtId="1" fontId="10" fillId="6" borderId="10" xfId="3" applyNumberFormat="1" applyFont="1" applyFill="1" applyBorder="1" applyAlignment="1" applyProtection="1">
      <alignment horizontal="center" vertical="center"/>
      <protection locked="0"/>
    </xf>
    <xf numFmtId="0" fontId="16" fillId="8" borderId="4" xfId="3" applyFont="1" applyFill="1" applyBorder="1" applyAlignment="1">
      <alignment vertical="center"/>
    </xf>
    <xf numFmtId="1" fontId="6" fillId="8" borderId="12" xfId="3" applyNumberFormat="1" applyFont="1" applyFill="1" applyBorder="1" applyAlignment="1">
      <alignment horizontal="center" vertical="center"/>
    </xf>
    <xf numFmtId="1" fontId="6" fillId="8" borderId="14" xfId="3" applyNumberFormat="1" applyFont="1" applyFill="1" applyBorder="1" applyAlignment="1">
      <alignment horizontal="center" vertical="center"/>
    </xf>
    <xf numFmtId="0" fontId="9" fillId="8" borderId="6" xfId="3" applyFont="1" applyFill="1" applyBorder="1" applyAlignment="1">
      <alignment vertical="center"/>
    </xf>
    <xf numFmtId="0" fontId="9" fillId="8" borderId="6" xfId="0" applyFont="1" applyFill="1" applyBorder="1" applyAlignment="1">
      <alignment vertical="center"/>
    </xf>
    <xf numFmtId="0" fontId="6" fillId="8" borderId="6" xfId="3" applyFont="1" applyFill="1" applyBorder="1" applyAlignment="1">
      <alignment horizontal="center" vertical="center"/>
    </xf>
    <xf numFmtId="1" fontId="6" fillId="8" borderId="34" xfId="3" applyNumberFormat="1" applyFont="1" applyFill="1" applyBorder="1" applyAlignment="1">
      <alignment horizontal="center" vertical="center"/>
    </xf>
    <xf numFmtId="1" fontId="6" fillId="8" borderId="25" xfId="3" applyNumberFormat="1" applyFont="1" applyFill="1" applyBorder="1" applyAlignment="1">
      <alignment horizontal="center" vertical="center"/>
    </xf>
    <xf numFmtId="0" fontId="0" fillId="8" borderId="9" xfId="0" applyFill="1" applyBorder="1"/>
    <xf numFmtId="0" fontId="9" fillId="8" borderId="2" xfId="0" applyFont="1" applyFill="1" applyBorder="1" applyAlignment="1">
      <alignment vertical="center"/>
    </xf>
    <xf numFmtId="0" fontId="9" fillId="8" borderId="5" xfId="0" applyFont="1" applyFill="1" applyBorder="1" applyAlignment="1">
      <alignment vertical="center"/>
    </xf>
    <xf numFmtId="0" fontId="16" fillId="8" borderId="6" xfId="3" applyFont="1" applyFill="1" applyBorder="1" applyAlignment="1">
      <alignment vertical="center"/>
    </xf>
    <xf numFmtId="1" fontId="6" fillId="8" borderId="28" xfId="3" applyNumberFormat="1" applyFont="1" applyFill="1" applyBorder="1" applyAlignment="1">
      <alignment horizontal="center" vertical="center"/>
    </xf>
    <xf numFmtId="1" fontId="6" fillId="8" borderId="26" xfId="3" applyNumberFormat="1" applyFont="1" applyFill="1" applyBorder="1" applyAlignment="1">
      <alignment horizontal="center" vertical="center"/>
    </xf>
    <xf numFmtId="0" fontId="14" fillId="8" borderId="0" xfId="2" applyFont="1" applyFill="1" applyBorder="1" applyAlignment="1" applyProtection="1">
      <alignment horizontal="center" vertical="center"/>
    </xf>
    <xf numFmtId="0" fontId="11" fillId="8" borderId="6" xfId="3" applyFont="1" applyFill="1" applyBorder="1" applyAlignment="1">
      <alignment horizontal="center" vertical="center"/>
    </xf>
    <xf numFmtId="0" fontId="9" fillId="8" borderId="10" xfId="3" applyFont="1" applyFill="1" applyBorder="1" applyAlignment="1">
      <alignment vertical="center"/>
    </xf>
    <xf numFmtId="0" fontId="9" fillId="8" borderId="8" xfId="0" applyFont="1" applyFill="1" applyBorder="1" applyAlignment="1">
      <alignment vertical="center"/>
    </xf>
    <xf numFmtId="0" fontId="9" fillId="8" borderId="9" xfId="3" applyFont="1" applyFill="1" applyBorder="1" applyAlignment="1">
      <alignment vertical="center"/>
    </xf>
    <xf numFmtId="0" fontId="16" fillId="8" borderId="9" xfId="3" applyFont="1" applyFill="1" applyBorder="1" applyAlignment="1">
      <alignment vertical="center"/>
    </xf>
    <xf numFmtId="0" fontId="9" fillId="8" borderId="5" xfId="3" applyFont="1" applyFill="1" applyBorder="1" applyAlignment="1">
      <alignment vertical="center"/>
    </xf>
    <xf numFmtId="0" fontId="6" fillId="8" borderId="0" xfId="3" applyFont="1" applyFill="1" applyAlignment="1">
      <alignment vertical="center"/>
    </xf>
    <xf numFmtId="0" fontId="9" fillId="8" borderId="0" xfId="3" applyFont="1" applyFill="1" applyAlignment="1">
      <alignment vertical="center"/>
    </xf>
    <xf numFmtId="0" fontId="9" fillId="8" borderId="0" xfId="3" applyFont="1" applyFill="1" applyAlignment="1">
      <alignment horizontal="center" vertical="center"/>
    </xf>
    <xf numFmtId="0" fontId="6" fillId="8" borderId="0" xfId="3" applyFont="1" applyFill="1" applyAlignment="1">
      <alignment horizontal="right" vertical="center"/>
    </xf>
    <xf numFmtId="0" fontId="9" fillId="8" borderId="0" xfId="0" applyFont="1" applyFill="1" applyAlignment="1">
      <alignment vertical="center"/>
    </xf>
    <xf numFmtId="1" fontId="10" fillId="6" borderId="0" xfId="3" applyNumberFormat="1" applyFont="1" applyFill="1" applyAlignment="1" applyProtection="1">
      <alignment horizontal="center" vertical="center"/>
      <protection locked="0"/>
    </xf>
    <xf numFmtId="1" fontId="6" fillId="0" borderId="36" xfId="3" applyNumberFormat="1" applyFont="1" applyBorder="1" applyAlignment="1">
      <alignment horizontal="center" vertical="center"/>
    </xf>
    <xf numFmtId="0" fontId="15" fillId="8" borderId="0" xfId="3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3" applyFont="1" applyAlignment="1">
      <alignment horizontal="left" vertical="center"/>
    </xf>
    <xf numFmtId="0" fontId="7" fillId="8" borderId="0" xfId="3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6" fillId="14" borderId="19" xfId="0" applyFont="1" applyFill="1" applyBorder="1" applyAlignment="1">
      <alignment vertical="center"/>
    </xf>
    <xf numFmtId="0" fontId="6" fillId="14" borderId="21" xfId="0" applyFont="1" applyFill="1" applyBorder="1" applyAlignment="1">
      <alignment vertical="center"/>
    </xf>
    <xf numFmtId="0" fontId="6" fillId="14" borderId="20" xfId="0" applyFont="1" applyFill="1" applyBorder="1" applyAlignment="1">
      <alignment vertical="center"/>
    </xf>
    <xf numFmtId="0" fontId="13" fillId="8" borderId="0" xfId="3" applyFont="1" applyFill="1" applyAlignment="1">
      <alignment horizontal="center" vertical="center"/>
    </xf>
    <xf numFmtId="14" fontId="13" fillId="8" borderId="0" xfId="3" applyNumberFormat="1" applyFont="1" applyFill="1" applyAlignment="1">
      <alignment horizontal="center" vertical="center"/>
    </xf>
    <xf numFmtId="0" fontId="6" fillId="8" borderId="10" xfId="3" applyFont="1" applyFill="1" applyBorder="1" applyAlignment="1">
      <alignment horizontal="left" vertical="top"/>
    </xf>
    <xf numFmtId="0" fontId="9" fillId="0" borderId="6" xfId="3" applyFont="1" applyBorder="1" applyAlignment="1">
      <alignment horizontal="left" vertical="top"/>
    </xf>
    <xf numFmtId="0" fontId="9" fillId="8" borderId="0" xfId="0" applyFont="1" applyFill="1" applyAlignment="1">
      <alignment horizontal="center" vertical="center"/>
    </xf>
    <xf numFmtId="49" fontId="9" fillId="10" borderId="37" xfId="4" applyNumberFormat="1" applyFont="1" applyFill="1" applyBorder="1" applyAlignment="1" applyProtection="1">
      <alignment horizontal="center" vertical="center"/>
    </xf>
    <xf numFmtId="49" fontId="9" fillId="10" borderId="27" xfId="4" applyNumberFormat="1" applyFont="1" applyFill="1" applyBorder="1" applyAlignment="1" applyProtection="1">
      <alignment horizontal="center" vertical="center"/>
    </xf>
    <xf numFmtId="49" fontId="9" fillId="10" borderId="4" xfId="4" applyNumberFormat="1" applyFont="1" applyFill="1" applyBorder="1" applyAlignment="1" applyProtection="1">
      <alignment horizontal="center" vertical="center"/>
    </xf>
    <xf numFmtId="49" fontId="9" fillId="10" borderId="12" xfId="4" applyNumberFormat="1" applyFont="1" applyFill="1" applyBorder="1" applyAlignment="1" applyProtection="1">
      <alignment horizontal="center" vertical="center"/>
    </xf>
    <xf numFmtId="49" fontId="9" fillId="10" borderId="16" xfId="4" applyNumberFormat="1" applyFont="1" applyFill="1" applyBorder="1" applyAlignment="1" applyProtection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6" fillId="8" borderId="0" xfId="3" applyFont="1" applyFill="1" applyAlignment="1">
      <alignment horizontal="left" vertical="center"/>
    </xf>
    <xf numFmtId="14" fontId="34" fillId="8" borderId="0" xfId="3" applyNumberFormat="1" applyFont="1" applyFill="1" applyAlignment="1">
      <alignment horizontal="left" vertical="center"/>
    </xf>
    <xf numFmtId="1" fontId="9" fillId="8" borderId="6" xfId="3" applyNumberFormat="1" applyFont="1" applyFill="1" applyBorder="1" applyAlignment="1">
      <alignment vertical="center"/>
    </xf>
    <xf numFmtId="9" fontId="9" fillId="8" borderId="6" xfId="1" applyFont="1" applyFill="1" applyBorder="1" applyAlignment="1">
      <alignment vertical="center"/>
    </xf>
    <xf numFmtId="1" fontId="13" fillId="7" borderId="7" xfId="0" applyNumberFormat="1" applyFont="1" applyFill="1" applyBorder="1" applyAlignment="1" applyProtection="1">
      <alignment horizontal="center" vertical="center"/>
      <protection locked="0" hidden="1"/>
    </xf>
    <xf numFmtId="1" fontId="12" fillId="8" borderId="11" xfId="3" applyNumberFormat="1" applyFont="1" applyFill="1" applyBorder="1" applyAlignment="1" applyProtection="1">
      <alignment horizontal="center" vertical="center"/>
      <protection locked="0" hidden="1"/>
    </xf>
    <xf numFmtId="9" fontId="12" fillId="8" borderId="11" xfId="1" applyFont="1" applyFill="1" applyBorder="1" applyAlignment="1" applyProtection="1">
      <alignment horizontal="center" vertical="center"/>
      <protection locked="0" hidden="1"/>
    </xf>
    <xf numFmtId="0" fontId="13" fillId="3" borderId="11" xfId="7" applyFont="1" applyBorder="1" applyAlignment="1" applyProtection="1">
      <alignment horizontal="center" vertical="center"/>
      <protection locked="0" hidden="1"/>
    </xf>
    <xf numFmtId="9" fontId="13" fillId="3" borderId="11" xfId="1" applyFont="1" applyFill="1" applyBorder="1" applyAlignment="1" applyProtection="1">
      <alignment horizontal="center" vertical="center"/>
      <protection locked="0" hidden="1"/>
    </xf>
    <xf numFmtId="0" fontId="13" fillId="4" borderId="11" xfId="5" applyFont="1" applyBorder="1" applyAlignment="1" applyProtection="1">
      <alignment horizontal="center" vertical="center"/>
      <protection locked="0" hidden="1"/>
    </xf>
    <xf numFmtId="9" fontId="13" fillId="4" borderId="11" xfId="1" applyFont="1" applyFill="1" applyBorder="1" applyAlignment="1" applyProtection="1">
      <alignment horizontal="center" vertical="center"/>
      <protection locked="0" hidden="1"/>
    </xf>
    <xf numFmtId="0" fontId="22" fillId="8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8" borderId="0" xfId="0" applyFill="1" applyProtection="1">
      <protection hidden="1"/>
    </xf>
    <xf numFmtId="0" fontId="24" fillId="8" borderId="0" xfId="0" applyFont="1" applyFill="1" applyAlignment="1" applyProtection="1">
      <alignment vertical="center"/>
      <protection hidden="1"/>
    </xf>
    <xf numFmtId="0" fontId="24" fillId="8" borderId="0" xfId="0" applyFont="1" applyFill="1" applyAlignment="1" applyProtection="1">
      <alignment horizontal="center"/>
      <protection hidden="1"/>
    </xf>
    <xf numFmtId="0" fontId="24" fillId="8" borderId="0" xfId="0" applyFont="1" applyFill="1" applyProtection="1">
      <protection hidden="1"/>
    </xf>
    <xf numFmtId="2" fontId="22" fillId="8" borderId="0" xfId="0" applyNumberFormat="1" applyFont="1" applyFill="1" applyAlignment="1" applyProtection="1">
      <alignment horizontal="center" vertical="center"/>
      <protection hidden="1"/>
    </xf>
    <xf numFmtId="0" fontId="19" fillId="8" borderId="0" xfId="0" applyFont="1" applyFill="1" applyProtection="1">
      <protection hidden="1"/>
    </xf>
    <xf numFmtId="0" fontId="19" fillId="8" borderId="0" xfId="0" applyFont="1" applyFill="1" applyAlignment="1" applyProtection="1">
      <alignment horizontal="right"/>
      <protection hidden="1"/>
    </xf>
    <xf numFmtId="0" fontId="9" fillId="8" borderId="2" xfId="3" applyFont="1" applyFill="1" applyBorder="1" applyAlignment="1" applyProtection="1">
      <alignment vertical="center"/>
      <protection hidden="1"/>
    </xf>
    <xf numFmtId="0" fontId="15" fillId="8" borderId="3" xfId="3" applyFont="1" applyFill="1" applyBorder="1" applyAlignment="1" applyProtection="1">
      <alignment vertical="center"/>
      <protection hidden="1"/>
    </xf>
    <xf numFmtId="0" fontId="9" fillId="0" borderId="3" xfId="0" applyFont="1" applyBorder="1" applyAlignment="1" applyProtection="1">
      <alignment vertical="center"/>
      <protection hidden="1"/>
    </xf>
    <xf numFmtId="0" fontId="16" fillId="8" borderId="3" xfId="3" applyFont="1" applyFill="1" applyBorder="1" applyAlignment="1" applyProtection="1">
      <alignment vertical="center"/>
      <protection hidden="1"/>
    </xf>
    <xf numFmtId="0" fontId="9" fillId="8" borderId="4" xfId="3" applyFont="1" applyFill="1" applyBorder="1" applyAlignment="1" applyProtection="1">
      <alignment vertical="center"/>
      <protection hidden="1"/>
    </xf>
    <xf numFmtId="0" fontId="9" fillId="7" borderId="0" xfId="0" applyFont="1" applyFill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8" borderId="5" xfId="3" applyFont="1" applyFill="1" applyBorder="1" applyAlignment="1" applyProtection="1">
      <alignment vertical="center"/>
      <protection hidden="1"/>
    </xf>
    <xf numFmtId="0" fontId="6" fillId="8" borderId="0" xfId="3" applyFont="1" applyFill="1" applyAlignment="1" applyProtection="1">
      <alignment vertical="center"/>
      <protection hidden="1"/>
    </xf>
    <xf numFmtId="0" fontId="9" fillId="8" borderId="0" xfId="3" applyFont="1" applyFill="1" applyAlignment="1" applyProtection="1">
      <alignment vertical="center"/>
      <protection hidden="1"/>
    </xf>
    <xf numFmtId="0" fontId="9" fillId="8" borderId="6" xfId="3" applyFont="1" applyFill="1" applyBorder="1" applyAlignment="1" applyProtection="1">
      <alignment vertical="center"/>
      <protection hidden="1"/>
    </xf>
    <xf numFmtId="0" fontId="9" fillId="8" borderId="0" xfId="0" applyFont="1" applyFill="1" applyAlignment="1" applyProtection="1">
      <alignment vertical="center"/>
      <protection hidden="1"/>
    </xf>
    <xf numFmtId="0" fontId="9" fillId="8" borderId="0" xfId="3" applyFont="1" applyFill="1" applyAlignment="1" applyProtection="1">
      <alignment horizontal="center" vertical="center"/>
      <protection hidden="1"/>
    </xf>
    <xf numFmtId="0" fontId="6" fillId="8" borderId="0" xfId="3" applyFont="1" applyFill="1" applyAlignment="1" applyProtection="1">
      <alignment horizontal="right" vertical="center"/>
      <protection hidden="1"/>
    </xf>
    <xf numFmtId="49" fontId="9" fillId="5" borderId="0" xfId="4" applyNumberFormat="1" applyFont="1" applyBorder="1" applyAlignment="1" applyProtection="1">
      <alignment horizontal="center" vertical="center"/>
      <protection hidden="1"/>
    </xf>
    <xf numFmtId="0" fontId="6" fillId="8" borderId="0" xfId="3" applyFont="1" applyFill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vertical="center"/>
      <protection hidden="1"/>
    </xf>
    <xf numFmtId="0" fontId="9" fillId="8" borderId="5" xfId="0" applyFont="1" applyFill="1" applyBorder="1" applyAlignment="1" applyProtection="1">
      <alignment vertical="center"/>
      <protection hidden="1"/>
    </xf>
    <xf numFmtId="0" fontId="7" fillId="8" borderId="0" xfId="0" applyFont="1" applyFill="1" applyAlignment="1" applyProtection="1">
      <alignment vertical="center"/>
      <protection hidden="1"/>
    </xf>
    <xf numFmtId="0" fontId="9" fillId="8" borderId="6" xfId="0" applyFont="1" applyFill="1" applyBorder="1" applyAlignment="1" applyProtection="1">
      <alignment vertical="center"/>
      <protection hidden="1"/>
    </xf>
    <xf numFmtId="0" fontId="26" fillId="8" borderId="0" xfId="0" applyFont="1" applyFill="1" applyAlignment="1" applyProtection="1">
      <alignment vertical="center"/>
      <protection hidden="1"/>
    </xf>
    <xf numFmtId="0" fontId="9" fillId="8" borderId="8" xfId="3" applyFont="1" applyFill="1" applyBorder="1" applyAlignment="1" applyProtection="1">
      <alignment vertical="center"/>
      <protection hidden="1"/>
    </xf>
    <xf numFmtId="0" fontId="9" fillId="8" borderId="9" xfId="3" applyFont="1" applyFill="1" applyBorder="1" applyAlignment="1" applyProtection="1">
      <alignment vertical="center"/>
      <protection hidden="1"/>
    </xf>
    <xf numFmtId="0" fontId="9" fillId="8" borderId="10" xfId="3" applyFont="1" applyFill="1" applyBorder="1" applyAlignment="1" applyProtection="1">
      <alignment vertical="center"/>
      <protection hidden="1"/>
    </xf>
    <xf numFmtId="0" fontId="9" fillId="8" borderId="2" xfId="0" applyFont="1" applyFill="1" applyBorder="1" applyAlignment="1" applyProtection="1">
      <alignment vertical="center"/>
      <protection hidden="1"/>
    </xf>
    <xf numFmtId="0" fontId="16" fillId="8" borderId="4" xfId="3" applyFont="1" applyFill="1" applyBorder="1" applyAlignment="1" applyProtection="1">
      <alignment vertical="center"/>
      <protection hidden="1"/>
    </xf>
    <xf numFmtId="0" fontId="15" fillId="8" borderId="0" xfId="3" applyFont="1" applyFill="1" applyAlignment="1" applyProtection="1">
      <alignment vertical="center"/>
      <protection hidden="1"/>
    </xf>
    <xf numFmtId="0" fontId="16" fillId="8" borderId="0" xfId="3" applyFont="1" applyFill="1" applyAlignment="1" applyProtection="1">
      <alignment vertical="center"/>
      <protection hidden="1"/>
    </xf>
    <xf numFmtId="0" fontId="16" fillId="8" borderId="6" xfId="3" applyFont="1" applyFill="1" applyBorder="1" applyAlignment="1" applyProtection="1">
      <alignment vertical="center"/>
      <protection hidden="1"/>
    </xf>
    <xf numFmtId="0" fontId="6" fillId="14" borderId="19" xfId="0" applyFont="1" applyFill="1" applyBorder="1" applyAlignment="1" applyProtection="1">
      <alignment vertical="center"/>
      <protection hidden="1"/>
    </xf>
    <xf numFmtId="0" fontId="6" fillId="14" borderId="21" xfId="0" applyFont="1" applyFill="1" applyBorder="1" applyAlignment="1" applyProtection="1">
      <alignment vertical="center"/>
      <protection hidden="1"/>
    </xf>
    <xf numFmtId="0" fontId="6" fillId="14" borderId="20" xfId="0" applyFont="1" applyFill="1" applyBorder="1" applyAlignment="1" applyProtection="1">
      <alignment vertical="center"/>
      <protection hidden="1"/>
    </xf>
    <xf numFmtId="0" fontId="14" fillId="8" borderId="0" xfId="2" applyFont="1" applyFill="1" applyBorder="1" applyAlignment="1" applyProtection="1">
      <alignment horizontal="center" vertical="center"/>
      <protection hidden="1"/>
    </xf>
    <xf numFmtId="1" fontId="6" fillId="0" borderId="12" xfId="3" applyNumberFormat="1" applyFont="1" applyBorder="1" applyAlignment="1" applyProtection="1">
      <alignment horizontal="center" vertical="center"/>
      <protection hidden="1"/>
    </xf>
    <xf numFmtId="1" fontId="6" fillId="0" borderId="13" xfId="3" applyNumberFormat="1" applyFont="1" applyBorder="1" applyAlignment="1" applyProtection="1">
      <alignment horizontal="center" vertical="center"/>
      <protection hidden="1"/>
    </xf>
    <xf numFmtId="1" fontId="6" fillId="0" borderId="14" xfId="3" applyNumberFormat="1" applyFont="1" applyBorder="1" applyAlignment="1" applyProtection="1">
      <alignment horizontal="center" vertical="center"/>
      <protection hidden="1"/>
    </xf>
    <xf numFmtId="0" fontId="9" fillId="0" borderId="6" xfId="3" applyFont="1" applyBorder="1" applyAlignment="1" applyProtection="1">
      <alignment vertical="center"/>
      <protection hidden="1"/>
    </xf>
    <xf numFmtId="1" fontId="6" fillId="0" borderId="36" xfId="3" applyNumberFormat="1" applyFont="1" applyBorder="1" applyAlignment="1" applyProtection="1">
      <alignment horizontal="center" vertical="center"/>
      <protection hidden="1"/>
    </xf>
    <xf numFmtId="1" fontId="6" fillId="0" borderId="7" xfId="3" applyNumberFormat="1" applyFont="1" applyBorder="1" applyAlignment="1" applyProtection="1">
      <alignment horizontal="center" vertical="center"/>
      <protection hidden="1"/>
    </xf>
    <xf numFmtId="1" fontId="6" fillId="0" borderId="15" xfId="3" applyNumberFormat="1" applyFont="1" applyBorder="1" applyAlignment="1" applyProtection="1">
      <alignment horizontal="center" vertical="center"/>
      <protection hidden="1"/>
    </xf>
    <xf numFmtId="0" fontId="6" fillId="8" borderId="6" xfId="3" applyFont="1" applyFill="1" applyBorder="1" applyAlignment="1" applyProtection="1">
      <alignment horizontal="center" vertical="center"/>
      <protection hidden="1"/>
    </xf>
    <xf numFmtId="0" fontId="11" fillId="8" borderId="6" xfId="3" applyFont="1" applyFill="1" applyBorder="1" applyAlignment="1" applyProtection="1">
      <alignment horizontal="center" vertical="center"/>
      <protection hidden="1"/>
    </xf>
    <xf numFmtId="1" fontId="6" fillId="0" borderId="16" xfId="3" applyNumberFormat="1" applyFont="1" applyBorder="1" applyAlignment="1" applyProtection="1">
      <alignment horizontal="center" vertical="center"/>
      <protection hidden="1"/>
    </xf>
    <xf numFmtId="1" fontId="6" fillId="0" borderId="17" xfId="3" applyNumberFormat="1" applyFont="1" applyBorder="1" applyAlignment="1" applyProtection="1">
      <alignment horizontal="center" vertical="center"/>
      <protection hidden="1"/>
    </xf>
    <xf numFmtId="1" fontId="6" fillId="0" borderId="18" xfId="3" applyNumberFormat="1" applyFont="1" applyBorder="1" applyAlignment="1" applyProtection="1">
      <alignment horizontal="center" vertical="center"/>
      <protection hidden="1"/>
    </xf>
    <xf numFmtId="1" fontId="13" fillId="7" borderId="7" xfId="0" applyNumberFormat="1" applyFont="1" applyFill="1" applyBorder="1" applyAlignment="1" applyProtection="1">
      <alignment horizontal="center" vertical="center"/>
      <protection hidden="1"/>
    </xf>
    <xf numFmtId="0" fontId="6" fillId="8" borderId="0" xfId="0" applyFont="1" applyFill="1" applyAlignment="1" applyProtection="1">
      <alignment vertical="center"/>
      <protection hidden="1"/>
    </xf>
    <xf numFmtId="0" fontId="18" fillId="3" borderId="11" xfId="7" applyFont="1" applyBorder="1" applyAlignment="1" applyProtection="1">
      <alignment horizontal="center" vertical="center"/>
      <protection hidden="1"/>
    </xf>
    <xf numFmtId="0" fontId="8" fillId="2" borderId="11" xfId="6" applyFont="1" applyBorder="1" applyAlignment="1" applyProtection="1">
      <alignment horizontal="center" vertical="center"/>
      <protection hidden="1"/>
    </xf>
    <xf numFmtId="0" fontId="20" fillId="4" borderId="11" xfId="5" applyFont="1" applyBorder="1" applyAlignment="1" applyProtection="1">
      <alignment horizontal="center" vertical="center"/>
      <protection hidden="1"/>
    </xf>
    <xf numFmtId="1" fontId="12" fillId="8" borderId="11" xfId="3" applyNumberFormat="1" applyFont="1" applyFill="1" applyBorder="1" applyAlignment="1" applyProtection="1">
      <alignment horizontal="center" vertical="center"/>
      <protection hidden="1"/>
    </xf>
    <xf numFmtId="0" fontId="13" fillId="3" borderId="11" xfId="7" applyFont="1" applyBorder="1" applyAlignment="1" applyProtection="1">
      <alignment horizontal="center" vertical="center"/>
      <protection hidden="1"/>
    </xf>
    <xf numFmtId="0" fontId="13" fillId="4" borderId="11" xfId="5" applyFont="1" applyBorder="1" applyAlignment="1" applyProtection="1">
      <alignment horizontal="center" vertical="center"/>
      <protection hidden="1"/>
    </xf>
    <xf numFmtId="9" fontId="12" fillId="8" borderId="11" xfId="1" applyFont="1" applyFill="1" applyBorder="1" applyAlignment="1" applyProtection="1">
      <alignment horizontal="center" vertical="center"/>
      <protection hidden="1"/>
    </xf>
    <xf numFmtId="9" fontId="13" fillId="3" borderId="11" xfId="1" applyFont="1" applyFill="1" applyBorder="1" applyAlignment="1" applyProtection="1">
      <alignment horizontal="center" vertical="center"/>
      <protection hidden="1"/>
    </xf>
    <xf numFmtId="9" fontId="13" fillId="4" borderId="11" xfId="1" applyFont="1" applyFill="1" applyBorder="1" applyAlignment="1" applyProtection="1">
      <alignment horizontal="center" vertical="center"/>
      <protection hidden="1"/>
    </xf>
    <xf numFmtId="0" fontId="15" fillId="8" borderId="19" xfId="3" applyFont="1" applyFill="1" applyBorder="1" applyAlignment="1" applyProtection="1">
      <alignment horizontal="left" vertical="center"/>
      <protection hidden="1"/>
    </xf>
    <xf numFmtId="0" fontId="15" fillId="8" borderId="21" xfId="3" applyFont="1" applyFill="1" applyBorder="1" applyAlignment="1" applyProtection="1">
      <alignment horizontal="center" vertical="center"/>
      <protection hidden="1"/>
    </xf>
    <xf numFmtId="0" fontId="9" fillId="8" borderId="8" xfId="0" applyFont="1" applyFill="1" applyBorder="1" applyAlignment="1" applyProtection="1">
      <alignment vertical="center"/>
      <protection hidden="1"/>
    </xf>
    <xf numFmtId="0" fontId="16" fillId="8" borderId="9" xfId="3" applyFont="1" applyFill="1" applyBorder="1" applyAlignment="1" applyProtection="1">
      <alignment vertical="center"/>
      <protection hidden="1"/>
    </xf>
    <xf numFmtId="0" fontId="6" fillId="14" borderId="11" xfId="0" applyFont="1" applyFill="1" applyBorder="1" applyAlignment="1" applyProtection="1">
      <alignment horizontal="center" vertical="center"/>
      <protection hidden="1"/>
    </xf>
    <xf numFmtId="0" fontId="6" fillId="14" borderId="11" xfId="0" applyFont="1" applyFill="1" applyBorder="1" applyAlignment="1">
      <alignment horizontal="center" vertical="center"/>
    </xf>
    <xf numFmtId="0" fontId="22" fillId="8" borderId="4" xfId="0" applyFont="1" applyFill="1" applyBorder="1" applyAlignment="1" applyProtection="1">
      <alignment vertical="center"/>
      <protection hidden="1"/>
    </xf>
    <xf numFmtId="0" fontId="22" fillId="8" borderId="6" xfId="0" applyFont="1" applyFill="1" applyBorder="1" applyAlignment="1" applyProtection="1">
      <alignment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9" fillId="0" borderId="0" xfId="3" applyFont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1" fontId="12" fillId="8" borderId="0" xfId="3" applyNumberFormat="1" applyFont="1" applyFill="1" applyAlignment="1" applyProtection="1">
      <alignment horizontal="center" vertical="center"/>
      <protection hidden="1"/>
    </xf>
    <xf numFmtId="0" fontId="22" fillId="8" borderId="0" xfId="0" applyFont="1" applyFill="1" applyAlignment="1" applyProtection="1">
      <alignment vertical="center"/>
      <protection hidden="1"/>
    </xf>
    <xf numFmtId="0" fontId="21" fillId="2" borderId="11" xfId="6" applyFont="1" applyBorder="1" applyAlignment="1" applyProtection="1">
      <alignment horizontal="center" vertical="center"/>
      <protection hidden="1"/>
    </xf>
    <xf numFmtId="0" fontId="22" fillId="8" borderId="5" xfId="3" applyFont="1" applyFill="1" applyBorder="1" applyAlignment="1" applyProtection="1">
      <alignment vertical="center"/>
      <protection hidden="1"/>
    </xf>
    <xf numFmtId="0" fontId="24" fillId="7" borderId="0" xfId="3" applyFont="1" applyFill="1" applyAlignment="1" applyProtection="1">
      <alignment horizontal="right" vertical="center"/>
      <protection hidden="1"/>
    </xf>
    <xf numFmtId="0" fontId="22" fillId="7" borderId="0" xfId="3" applyFont="1" applyFill="1" applyAlignment="1" applyProtection="1">
      <alignment horizontal="center" vertical="center"/>
      <protection hidden="1"/>
    </xf>
    <xf numFmtId="0" fontId="9" fillId="7" borderId="0" xfId="3" applyFont="1" applyFill="1" applyAlignment="1" applyProtection="1">
      <alignment horizontal="center" vertical="center"/>
      <protection hidden="1"/>
    </xf>
    <xf numFmtId="0" fontId="25" fillId="7" borderId="0" xfId="2" applyFont="1" applyFill="1" applyBorder="1" applyAlignment="1" applyProtection="1">
      <alignment horizontal="center" vertical="center"/>
      <protection hidden="1"/>
    </xf>
    <xf numFmtId="0" fontId="22" fillId="7" borderId="0" xfId="3" applyFont="1" applyFill="1" applyAlignment="1" applyProtection="1">
      <alignment vertical="center"/>
      <protection hidden="1"/>
    </xf>
    <xf numFmtId="0" fontId="24" fillId="7" borderId="0" xfId="3" applyFont="1" applyFill="1" applyAlignment="1" applyProtection="1">
      <alignment vertical="center"/>
      <protection hidden="1"/>
    </xf>
    <xf numFmtId="49" fontId="22" fillId="7" borderId="0" xfId="4" applyNumberFormat="1" applyFont="1" applyFill="1" applyBorder="1" applyAlignment="1" applyProtection="1">
      <alignment horizontal="center" vertical="center"/>
      <protection hidden="1"/>
    </xf>
    <xf numFmtId="1" fontId="24" fillId="0" borderId="7" xfId="3" applyNumberFormat="1" applyFont="1" applyBorder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right" vertical="center"/>
      <protection hidden="1"/>
    </xf>
    <xf numFmtId="0" fontId="22" fillId="8" borderId="0" xfId="3" applyFont="1" applyFill="1" applyAlignment="1" applyProtection="1">
      <alignment vertical="center"/>
      <protection hidden="1"/>
    </xf>
    <xf numFmtId="1" fontId="13" fillId="2" borderId="7" xfId="6" applyNumberFormat="1" applyFont="1" applyBorder="1" applyAlignment="1" applyProtection="1">
      <alignment horizontal="center" vertical="center"/>
      <protection hidden="1"/>
    </xf>
    <xf numFmtId="1" fontId="13" fillId="8" borderId="0" xfId="3" applyNumberFormat="1" applyFont="1" applyFill="1" applyAlignment="1" applyProtection="1">
      <alignment horizontal="center" vertical="center"/>
      <protection hidden="1"/>
    </xf>
    <xf numFmtId="1" fontId="13" fillId="4" borderId="7" xfId="5" applyNumberFormat="1" applyFont="1" applyBorder="1" applyAlignment="1" applyProtection="1">
      <alignment horizontal="center" vertical="center"/>
      <protection hidden="1"/>
    </xf>
    <xf numFmtId="1" fontId="13" fillId="3" borderId="7" xfId="7" applyNumberFormat="1" applyFont="1" applyBorder="1" applyAlignment="1" applyProtection="1">
      <alignment horizontal="center" vertical="center"/>
      <protection hidden="1"/>
    </xf>
    <xf numFmtId="9" fontId="13" fillId="2" borderId="11" xfId="1" applyFont="1" applyFill="1" applyBorder="1" applyAlignment="1" applyProtection="1">
      <alignment horizontal="center" vertical="center"/>
      <protection hidden="1"/>
    </xf>
    <xf numFmtId="9" fontId="13" fillId="4" borderId="7" xfId="1" applyFont="1" applyFill="1" applyBorder="1" applyAlignment="1" applyProtection="1">
      <alignment horizontal="center" vertical="center"/>
      <protection hidden="1"/>
    </xf>
    <xf numFmtId="9" fontId="13" fillId="3" borderId="7" xfId="1" applyFont="1" applyFill="1" applyBorder="1" applyAlignment="1" applyProtection="1">
      <alignment horizontal="center" vertical="center"/>
      <protection hidden="1"/>
    </xf>
    <xf numFmtId="0" fontId="9" fillId="8" borderId="0" xfId="3" applyFont="1" applyFill="1" applyAlignment="1" applyProtection="1">
      <alignment horizontal="right" vertical="center"/>
      <protection hidden="1"/>
    </xf>
    <xf numFmtId="2" fontId="13" fillId="3" borderId="7" xfId="7" applyNumberFormat="1" applyFont="1" applyBorder="1" applyAlignment="1" applyProtection="1">
      <alignment horizontal="center" vertical="center"/>
      <protection hidden="1"/>
    </xf>
    <xf numFmtId="2" fontId="13" fillId="4" borderId="7" xfId="5" applyNumberFormat="1" applyFont="1" applyBorder="1" applyAlignment="1" applyProtection="1">
      <alignment horizontal="center" vertical="center"/>
      <protection hidden="1"/>
    </xf>
    <xf numFmtId="0" fontId="22" fillId="8" borderId="8" xfId="3" applyFont="1" applyFill="1" applyBorder="1" applyAlignment="1" applyProtection="1">
      <alignment vertical="center"/>
      <protection hidden="1"/>
    </xf>
    <xf numFmtId="0" fontId="9" fillId="8" borderId="9" xfId="3" applyFont="1" applyFill="1" applyBorder="1" applyAlignment="1" applyProtection="1">
      <alignment horizontal="center" vertical="center"/>
      <protection hidden="1"/>
    </xf>
    <xf numFmtId="0" fontId="22" fillId="8" borderId="9" xfId="0" applyFont="1" applyFill="1" applyBorder="1" applyAlignment="1" applyProtection="1">
      <alignment vertical="center"/>
      <protection hidden="1"/>
    </xf>
    <xf numFmtId="0" fontId="22" fillId="8" borderId="10" xfId="0" applyFont="1" applyFill="1" applyBorder="1" applyAlignment="1" applyProtection="1">
      <alignment vertical="center"/>
      <protection hidden="1"/>
    </xf>
    <xf numFmtId="0" fontId="24" fillId="8" borderId="30" xfId="0" applyFont="1" applyFill="1" applyBorder="1" applyAlignment="1" applyProtection="1">
      <alignment vertical="center"/>
      <protection hidden="1"/>
    </xf>
    <xf numFmtId="0" fontId="0" fillId="0" borderId="30" xfId="0" applyBorder="1" applyProtection="1">
      <protection hidden="1"/>
    </xf>
    <xf numFmtId="0" fontId="24" fillId="8" borderId="30" xfId="0" applyFont="1" applyFill="1" applyBorder="1" applyProtection="1">
      <protection hidden="1"/>
    </xf>
    <xf numFmtId="0" fontId="22" fillId="8" borderId="30" xfId="0" applyFont="1" applyFill="1" applyBorder="1" applyProtection="1">
      <protection hidden="1"/>
    </xf>
    <xf numFmtId="0" fontId="22" fillId="8" borderId="38" xfId="0" applyFont="1" applyFill="1" applyBorder="1" applyProtection="1">
      <protection hidden="1"/>
    </xf>
    <xf numFmtId="0" fontId="22" fillId="7" borderId="0" xfId="0" applyFont="1" applyFill="1" applyProtection="1">
      <protection hidden="1"/>
    </xf>
    <xf numFmtId="0" fontId="0" fillId="7" borderId="0" xfId="0" applyFill="1" applyProtection="1">
      <protection hidden="1"/>
    </xf>
    <xf numFmtId="0" fontId="22" fillId="8" borderId="31" xfId="0" applyFont="1" applyFill="1" applyBorder="1" applyProtection="1">
      <protection hidden="1"/>
    </xf>
    <xf numFmtId="0" fontId="22" fillId="8" borderId="39" xfId="0" applyFont="1" applyFill="1" applyBorder="1" applyProtection="1">
      <protection hidden="1"/>
    </xf>
    <xf numFmtId="0" fontId="24" fillId="7" borderId="0" xfId="0" applyFont="1" applyFill="1" applyProtection="1">
      <protection hidden="1"/>
    </xf>
    <xf numFmtId="0" fontId="0" fillId="0" borderId="31" xfId="0" applyBorder="1" applyProtection="1">
      <protection hidden="1"/>
    </xf>
    <xf numFmtId="0" fontId="24" fillId="7" borderId="0" xfId="0" applyFont="1" applyFill="1" applyAlignment="1" applyProtection="1">
      <alignment vertical="center"/>
      <protection hidden="1"/>
    </xf>
    <xf numFmtId="0" fontId="24" fillId="8" borderId="31" xfId="0" applyFont="1" applyFill="1" applyBorder="1" applyProtection="1">
      <protection hidden="1"/>
    </xf>
    <xf numFmtId="2" fontId="22" fillId="19" borderId="0" xfId="0" applyNumberFormat="1" applyFont="1" applyFill="1" applyAlignment="1" applyProtection="1">
      <alignment horizontal="center"/>
      <protection hidden="1"/>
    </xf>
    <xf numFmtId="2" fontId="22" fillId="19" borderId="0" xfId="0" applyNumberFormat="1" applyFont="1" applyFill="1" applyAlignment="1" applyProtection="1">
      <alignment horizontal="center" vertical="center"/>
      <protection hidden="1"/>
    </xf>
    <xf numFmtId="2" fontId="22" fillId="8" borderId="0" xfId="0" applyNumberFormat="1" applyFont="1" applyFill="1" applyAlignment="1" applyProtection="1">
      <alignment horizontal="center"/>
      <protection hidden="1"/>
    </xf>
    <xf numFmtId="2" fontId="28" fillId="13" borderId="0" xfId="0" applyNumberFormat="1" applyFont="1" applyFill="1" applyAlignment="1" applyProtection="1">
      <alignment horizontal="center"/>
      <protection locked="0"/>
    </xf>
    <xf numFmtId="2" fontId="24" fillId="7" borderId="0" xfId="0" applyNumberFormat="1" applyFont="1" applyFill="1" applyAlignment="1" applyProtection="1">
      <alignment horizontal="center"/>
      <protection hidden="1"/>
    </xf>
    <xf numFmtId="2" fontId="29" fillId="7" borderId="0" xfId="0" applyNumberFormat="1" applyFont="1" applyFill="1" applyAlignment="1" applyProtection="1">
      <alignment horizontal="center"/>
      <protection hidden="1"/>
    </xf>
    <xf numFmtId="0" fontId="0" fillId="8" borderId="31" xfId="0" applyFill="1" applyBorder="1" applyProtection="1">
      <protection hidden="1"/>
    </xf>
    <xf numFmtId="0" fontId="0" fillId="8" borderId="39" xfId="0" applyFill="1" applyBorder="1" applyProtection="1">
      <protection hidden="1"/>
    </xf>
    <xf numFmtId="2" fontId="30" fillId="13" borderId="0" xfId="0" applyNumberFormat="1" applyFont="1" applyFill="1" applyAlignment="1" applyProtection="1">
      <alignment horizontal="center"/>
      <protection hidden="1"/>
    </xf>
    <xf numFmtId="0" fontId="0" fillId="0" borderId="32" xfId="0" applyBorder="1" applyProtection="1">
      <protection hidden="1"/>
    </xf>
    <xf numFmtId="0" fontId="22" fillId="8" borderId="33" xfId="0" applyFont="1" applyFill="1" applyBorder="1" applyProtection="1">
      <protection hidden="1"/>
    </xf>
    <xf numFmtId="0" fontId="22" fillId="8" borderId="40" xfId="0" applyFont="1" applyFill="1" applyBorder="1" applyProtection="1">
      <protection hidden="1"/>
    </xf>
    <xf numFmtId="0" fontId="6" fillId="8" borderId="29" xfId="0" applyFont="1" applyFill="1" applyBorder="1" applyProtection="1">
      <protection hidden="1"/>
    </xf>
    <xf numFmtId="0" fontId="27" fillId="8" borderId="3" xfId="3" applyFont="1" applyFill="1" applyBorder="1" applyAlignment="1" applyProtection="1">
      <alignment vertical="center"/>
      <protection hidden="1"/>
    </xf>
    <xf numFmtId="0" fontId="9" fillId="0" borderId="21" xfId="0" applyFont="1" applyBorder="1" applyAlignment="1" applyProtection="1">
      <alignment vertical="center"/>
      <protection hidden="1"/>
    </xf>
    <xf numFmtId="1" fontId="17" fillId="8" borderId="25" xfId="3" applyNumberFormat="1" applyFont="1" applyFill="1" applyBorder="1" applyAlignment="1" applyProtection="1">
      <alignment horizontal="center" vertical="center"/>
      <protection hidden="1"/>
    </xf>
    <xf numFmtId="0" fontId="6" fillId="8" borderId="3" xfId="3" applyFont="1" applyFill="1" applyBorder="1" applyAlignment="1" applyProtection="1">
      <alignment vertical="center"/>
      <protection hidden="1"/>
    </xf>
    <xf numFmtId="0" fontId="9" fillId="8" borderId="3" xfId="0" applyFont="1" applyFill="1" applyBorder="1" applyAlignment="1" applyProtection="1">
      <alignment vertical="center"/>
      <protection hidden="1"/>
    </xf>
    <xf numFmtId="0" fontId="7" fillId="0" borderId="0" xfId="3" applyFont="1" applyAlignment="1" applyProtection="1">
      <alignment horizontal="left" vertical="center"/>
      <protection hidden="1"/>
    </xf>
    <xf numFmtId="0" fontId="7" fillId="8" borderId="0" xfId="3" applyFont="1" applyFill="1" applyAlignment="1" applyProtection="1">
      <alignment horizontal="left" vertical="center"/>
      <protection hidden="1"/>
    </xf>
    <xf numFmtId="0" fontId="7" fillId="8" borderId="0" xfId="0" applyFont="1" applyFill="1" applyAlignment="1" applyProtection="1">
      <alignment horizontal="left" vertical="center"/>
      <protection hidden="1"/>
    </xf>
    <xf numFmtId="0" fontId="27" fillId="8" borderId="0" xfId="3" applyFont="1" applyFill="1" applyAlignment="1" applyProtection="1">
      <alignment horizontal="right" vertical="center"/>
      <protection hidden="1"/>
    </xf>
    <xf numFmtId="0" fontId="24" fillId="9" borderId="19" xfId="3" applyFont="1" applyFill="1" applyBorder="1" applyAlignment="1" applyProtection="1">
      <alignment horizontal="left" vertical="center"/>
      <protection hidden="1"/>
    </xf>
    <xf numFmtId="0" fontId="24" fillId="9" borderId="21" xfId="3" applyFont="1" applyFill="1" applyBorder="1" applyAlignment="1" applyProtection="1">
      <alignment horizontal="center" vertical="center"/>
      <protection hidden="1"/>
    </xf>
    <xf numFmtId="0" fontId="24" fillId="9" borderId="41" xfId="3" applyFont="1" applyFill="1" applyBorder="1" applyAlignment="1" applyProtection="1">
      <alignment horizontal="right" vertical="center"/>
      <protection hidden="1"/>
    </xf>
    <xf numFmtId="1" fontId="43" fillId="9" borderId="26" xfId="3" applyNumberFormat="1" applyFont="1" applyFill="1" applyBorder="1" applyAlignment="1" applyProtection="1">
      <alignment horizontal="center" vertical="center"/>
      <protection hidden="1"/>
    </xf>
    <xf numFmtId="0" fontId="22" fillId="9" borderId="21" xfId="3" applyFont="1" applyFill="1" applyBorder="1" applyAlignment="1" applyProtection="1">
      <alignment vertical="center"/>
      <protection hidden="1"/>
    </xf>
    <xf numFmtId="1" fontId="43" fillId="9" borderId="41" xfId="3" applyNumberFormat="1" applyFont="1" applyFill="1" applyBorder="1" applyAlignment="1" applyProtection="1">
      <alignment horizontal="center" vertical="center"/>
      <protection hidden="1"/>
    </xf>
    <xf numFmtId="1" fontId="43" fillId="9" borderId="20" xfId="3" applyNumberFormat="1" applyFont="1" applyFill="1" applyBorder="1" applyAlignment="1" applyProtection="1">
      <alignment horizontal="center" vertical="center"/>
      <protection hidden="1"/>
    </xf>
    <xf numFmtId="164" fontId="23" fillId="6" borderId="7" xfId="3" applyNumberFormat="1" applyFont="1" applyFill="1" applyBorder="1" applyAlignment="1" applyProtection="1">
      <alignment horizontal="center" vertical="center"/>
      <protection locked="0"/>
    </xf>
    <xf numFmtId="0" fontId="13" fillId="8" borderId="7" xfId="3" applyFont="1" applyFill="1" applyBorder="1" applyAlignment="1">
      <alignment horizontal="center" vertical="center"/>
    </xf>
    <xf numFmtId="14" fontId="13" fillId="8" borderId="7" xfId="3" applyNumberFormat="1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10" fillId="6" borderId="19" xfId="3" applyFont="1" applyFill="1" applyBorder="1" applyAlignment="1" applyProtection="1">
      <alignment horizontal="center" vertical="center"/>
      <protection locked="0"/>
    </xf>
    <xf numFmtId="0" fontId="10" fillId="6" borderId="21" xfId="3" applyFont="1" applyFill="1" applyBorder="1" applyAlignment="1" applyProtection="1">
      <alignment horizontal="center" vertical="center"/>
      <protection locked="0"/>
    </xf>
    <xf numFmtId="0" fontId="10" fillId="6" borderId="20" xfId="3" applyFont="1" applyFill="1" applyBorder="1" applyAlignment="1" applyProtection="1">
      <alignment horizontal="center" vertical="center"/>
      <protection locked="0"/>
    </xf>
    <xf numFmtId="14" fontId="10" fillId="6" borderId="7" xfId="3" applyNumberFormat="1" applyFont="1" applyFill="1" applyBorder="1" applyAlignment="1" applyProtection="1">
      <alignment horizontal="center" vertical="center"/>
      <protection locked="0"/>
    </xf>
    <xf numFmtId="0" fontId="10" fillId="6" borderId="7" xfId="3" applyFont="1" applyFill="1" applyBorder="1" applyAlignment="1" applyProtection="1">
      <alignment horizontal="center" vertical="center"/>
      <protection locked="0"/>
    </xf>
    <xf numFmtId="0" fontId="6" fillId="8" borderId="19" xfId="0" applyFont="1" applyFill="1" applyBorder="1" applyAlignment="1" applyProtection="1">
      <alignment horizontal="center" vertical="center"/>
      <protection hidden="1"/>
    </xf>
    <xf numFmtId="0" fontId="6" fillId="8" borderId="21" xfId="0" applyFont="1" applyFill="1" applyBorder="1" applyAlignment="1" applyProtection="1">
      <alignment horizontal="center" vertical="center"/>
      <protection hidden="1"/>
    </xf>
    <xf numFmtId="0" fontId="6" fillId="8" borderId="20" xfId="0" applyFont="1" applyFill="1" applyBorder="1" applyAlignment="1" applyProtection="1">
      <alignment horizontal="center" vertical="center"/>
      <protection hidden="1"/>
    </xf>
    <xf numFmtId="0" fontId="13" fillId="7" borderId="7" xfId="3" applyFont="1" applyFill="1" applyBorder="1" applyAlignment="1" applyProtection="1">
      <alignment horizontal="center" vertical="center"/>
      <protection hidden="1"/>
    </xf>
    <xf numFmtId="14" fontId="13" fillId="7" borderId="22" xfId="3" applyNumberFormat="1" applyFont="1" applyFill="1" applyBorder="1" applyAlignment="1" applyProtection="1">
      <alignment horizontal="center" vertical="center"/>
      <protection hidden="1"/>
    </xf>
    <xf numFmtId="14" fontId="13" fillId="7" borderId="23" xfId="3" applyNumberFormat="1" applyFont="1" applyFill="1" applyBorder="1" applyAlignment="1" applyProtection="1">
      <alignment horizontal="center" vertical="center"/>
      <protection hidden="1"/>
    </xf>
    <xf numFmtId="14" fontId="13" fillId="7" borderId="24" xfId="3" applyNumberFormat="1" applyFont="1" applyFill="1" applyBorder="1" applyAlignment="1" applyProtection="1">
      <alignment horizontal="center" vertical="center"/>
      <protection hidden="1"/>
    </xf>
    <xf numFmtId="14" fontId="13" fillId="7" borderId="7" xfId="3" applyNumberFormat="1" applyFont="1" applyFill="1" applyBorder="1" applyAlignment="1" applyProtection="1">
      <alignment horizontal="center" vertical="center"/>
      <protection hidden="1"/>
    </xf>
    <xf numFmtId="0" fontId="6" fillId="8" borderId="19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13" fillId="7" borderId="7" xfId="3" applyFont="1" applyFill="1" applyBorder="1" applyAlignment="1" applyProtection="1">
      <alignment horizontal="center" vertical="center"/>
      <protection locked="0" hidden="1"/>
    </xf>
    <xf numFmtId="14" fontId="13" fillId="7" borderId="22" xfId="3" applyNumberFormat="1" applyFont="1" applyFill="1" applyBorder="1" applyAlignment="1" applyProtection="1">
      <alignment horizontal="center" vertical="center"/>
      <protection locked="0" hidden="1"/>
    </xf>
    <xf numFmtId="14" fontId="13" fillId="7" borderId="23" xfId="3" applyNumberFormat="1" applyFont="1" applyFill="1" applyBorder="1" applyAlignment="1" applyProtection="1">
      <alignment horizontal="center" vertical="center"/>
      <protection locked="0" hidden="1"/>
    </xf>
    <xf numFmtId="14" fontId="13" fillId="7" borderId="24" xfId="3" applyNumberFormat="1" applyFont="1" applyFill="1" applyBorder="1" applyAlignment="1" applyProtection="1">
      <alignment horizontal="center" vertical="center"/>
      <protection locked="0" hidden="1"/>
    </xf>
    <xf numFmtId="14" fontId="13" fillId="7" borderId="7" xfId="3" applyNumberFormat="1" applyFont="1" applyFill="1" applyBorder="1" applyAlignment="1" applyProtection="1">
      <alignment horizontal="center" vertical="center"/>
      <protection locked="0" hidden="1"/>
    </xf>
    <xf numFmtId="0" fontId="9" fillId="0" borderId="7" xfId="3" applyFont="1" applyBorder="1" applyAlignment="1" applyProtection="1">
      <alignment horizontal="right" vertical="center"/>
      <protection hidden="1"/>
    </xf>
    <xf numFmtId="0" fontId="9" fillId="0" borderId="7" xfId="3" applyFont="1" applyBorder="1" applyAlignment="1" applyProtection="1">
      <alignment horizontal="center" vertical="center"/>
      <protection hidden="1"/>
    </xf>
    <xf numFmtId="0" fontId="9" fillId="0" borderId="22" xfId="3" applyFont="1" applyBorder="1" applyAlignment="1" applyProtection="1">
      <alignment horizontal="center" vertical="center"/>
      <protection hidden="1"/>
    </xf>
    <xf numFmtId="0" fontId="6" fillId="0" borderId="7" xfId="3" applyFont="1" applyBorder="1" applyAlignment="1" applyProtection="1">
      <alignment horizontal="center" vertical="center"/>
      <protection hidden="1"/>
    </xf>
    <xf numFmtId="2" fontId="12" fillId="0" borderId="7" xfId="1" applyNumberFormat="1" applyFont="1" applyBorder="1" applyAlignment="1" applyProtection="1">
      <alignment horizontal="center" vertical="center"/>
      <protection hidden="1"/>
    </xf>
    <xf numFmtId="164" fontId="12" fillId="0" borderId="7" xfId="1" applyNumberFormat="1" applyFont="1" applyBorder="1" applyAlignment="1" applyProtection="1">
      <alignment horizontal="center" vertical="center"/>
      <protection hidden="1"/>
    </xf>
    <xf numFmtId="0" fontId="9" fillId="8" borderId="7" xfId="3" applyFont="1" applyFill="1" applyBorder="1" applyAlignment="1" applyProtection="1">
      <alignment horizontal="center" vertical="center"/>
      <protection hidden="1"/>
    </xf>
    <xf numFmtId="1" fontId="13" fillId="8" borderId="7" xfId="3" applyNumberFormat="1" applyFont="1" applyFill="1" applyBorder="1" applyAlignment="1" applyProtection="1">
      <alignment horizontal="center" vertical="center"/>
      <protection hidden="1"/>
    </xf>
    <xf numFmtId="0" fontId="6" fillId="8" borderId="0" xfId="3" applyFont="1" applyFill="1" applyAlignment="1" applyProtection="1">
      <alignment horizontal="center" vertical="center"/>
      <protection hidden="1"/>
    </xf>
    <xf numFmtId="0" fontId="6" fillId="13" borderId="7" xfId="3" applyFont="1" applyFill="1" applyBorder="1" applyAlignment="1" applyProtection="1">
      <alignment horizontal="center" vertical="center"/>
      <protection hidden="1"/>
    </xf>
    <xf numFmtId="1" fontId="23" fillId="6" borderId="7" xfId="3" applyNumberFormat="1" applyFont="1" applyFill="1" applyBorder="1" applyAlignment="1" applyProtection="1">
      <alignment horizontal="center" vertical="center"/>
      <protection locked="0"/>
    </xf>
    <xf numFmtId="0" fontId="6" fillId="8" borderId="7" xfId="3" applyFont="1" applyFill="1" applyBorder="1" applyAlignment="1" applyProtection="1">
      <alignment horizontal="center" vertical="center"/>
      <protection hidden="1"/>
    </xf>
  </cellXfs>
  <cellStyles count="19">
    <cellStyle name="20% - Accent1 2" xfId="9" xr:uid="{82DE6562-32E3-44A1-8BB4-6F4A66095D6A}"/>
    <cellStyle name="20% - Accent5 2" xfId="4" xr:uid="{C6B47835-7705-4C5E-B8CD-347BB18CEF6D}"/>
    <cellStyle name="20% - Accent5 2 2" xfId="17" xr:uid="{14641490-D563-43B3-B44F-62BC8DC18AF1}"/>
    <cellStyle name="Bad 2" xfId="7" xr:uid="{A07E5868-3848-41A3-B44E-F38E61C4E227}"/>
    <cellStyle name="Bad 2 2" xfId="14" xr:uid="{9745F76F-799B-45A0-9E76-2CC2B36C1D40}"/>
    <cellStyle name="Good 2" xfId="6" xr:uid="{3F792A5C-830C-4EE0-987F-A0F97C05F0F7}"/>
    <cellStyle name="Good 2 2" xfId="15" xr:uid="{FD315889-C95D-47AB-9B4F-69FB38E6B6B2}"/>
    <cellStyle name="Heading 2" xfId="2" builtinId="17"/>
    <cellStyle name="Heading 2 2" xfId="13" xr:uid="{9CFA3E00-1895-4B07-A634-5F2D739A3064}"/>
    <cellStyle name="Neutral 2" xfId="5" xr:uid="{72C5985B-37C3-43F1-A332-1986D51CEF79}"/>
    <cellStyle name="Neutral 2 2" xfId="18" xr:uid="{CC66A2A9-A615-471D-AC08-B7BA21C49D03}"/>
    <cellStyle name="Normal" xfId="0" builtinId="0"/>
    <cellStyle name="Normal 2" xfId="3" xr:uid="{D2F7F7E4-534B-47A0-8326-F6239B38CFA3}"/>
    <cellStyle name="Normal 2 2" xfId="16" xr:uid="{53B41B0F-E8DA-42A6-8FF5-4065D340B27A}"/>
    <cellStyle name="Normal 3" xfId="8" xr:uid="{B9A7E9F5-4A86-4F98-9B66-5249B3DF3435}"/>
    <cellStyle name="Normal 4" xfId="11" xr:uid="{6DE6DA57-9485-4B73-9DE7-641913E6E1FB}"/>
    <cellStyle name="Normal 5" xfId="12" xr:uid="{F8CF0A94-56C3-42AA-B11A-C735E884A654}"/>
    <cellStyle name="Output 2" xfId="10" xr:uid="{823FE3DF-A698-48F0-99D6-21D1B65155B0}"/>
    <cellStyle name="Percent" xfId="1" builtinId="5"/>
  </cellStyles>
  <dxfs count="1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322518</xdr:colOff>
      <xdr:row>16</xdr:row>
      <xdr:rowOff>45927</xdr:rowOff>
    </xdr:from>
    <xdr:to>
      <xdr:col>9</xdr:col>
      <xdr:colOff>320041</xdr:colOff>
      <xdr:row>29</xdr:row>
      <xdr:rowOff>54847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90571C-F68E-44E6-B4ED-D88733D37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518" y="3505407"/>
          <a:ext cx="6362128" cy="2348260"/>
        </a:xfrm>
        <a:prstGeom prst="rect">
          <a:avLst/>
        </a:prstGeom>
        <a:solidFill>
          <a:schemeClr val="bg2"/>
        </a:solidFill>
      </xdr:spPr>
    </xdr:pic>
    <xdr:clientData/>
  </xdr:twoCellAnchor>
  <xdr:twoCellAnchor editAs="oneCell">
    <xdr:from>
      <xdr:col>0</xdr:col>
      <xdr:colOff>503333</xdr:colOff>
      <xdr:row>33</xdr:row>
      <xdr:rowOff>152280</xdr:rowOff>
    </xdr:from>
    <xdr:to>
      <xdr:col>8</xdr:col>
      <xdr:colOff>362229</xdr:colOff>
      <xdr:row>47</xdr:row>
      <xdr:rowOff>131611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4CAF6B4-3D6A-42D6-94AE-9C20AEE94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3333" y="6720720"/>
          <a:ext cx="5552941" cy="24615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171449</xdr:colOff>
      <xdr:row>7</xdr:row>
      <xdr:rowOff>110493</xdr:rowOff>
    </xdr:from>
    <xdr:to>
      <xdr:col>14</xdr:col>
      <xdr:colOff>403859</xdr:colOff>
      <xdr:row>14</xdr:row>
      <xdr:rowOff>34292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E6F70C77-9B61-4A95-947A-3D881B8A4DE8}"/>
            </a:ext>
          </a:extLst>
        </xdr:cNvPr>
        <xdr:cNvSpPr/>
      </xdr:nvSpPr>
      <xdr:spPr>
        <a:xfrm rot="5400000">
          <a:off x="6035992" y="2161225"/>
          <a:ext cx="1323974" cy="23241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ZA" sz="1100"/>
        </a:p>
      </xdr:txBody>
    </xdr:sp>
    <xdr:clientData/>
  </xdr:twoCellAnchor>
  <xdr:twoCellAnchor editAs="oneCell">
    <xdr:from>
      <xdr:col>14</xdr:col>
      <xdr:colOff>158977</xdr:colOff>
      <xdr:row>0</xdr:row>
      <xdr:rowOff>68580</xdr:rowOff>
    </xdr:from>
    <xdr:to>
      <xdr:col>15</xdr:col>
      <xdr:colOff>230363</xdr:colOff>
      <xdr:row>2</xdr:row>
      <xdr:rowOff>97155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F4EFCF-53B6-5C8C-0B18-6C86B09A34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9302" y="68580"/>
          <a:ext cx="547636" cy="5124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40790</xdr:colOff>
      <xdr:row>4</xdr:row>
      <xdr:rowOff>114678</xdr:rowOff>
    </xdr:from>
    <xdr:to>
      <xdr:col>13</xdr:col>
      <xdr:colOff>98948</xdr:colOff>
      <xdr:row>6</xdr:row>
      <xdr:rowOff>92873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BD046B-49EF-4DDC-891E-DDF8FE2CA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89115" y="1181478"/>
          <a:ext cx="534408" cy="502070"/>
        </a:xfrm>
        <a:prstGeom prst="rect">
          <a:avLst/>
        </a:prstGeom>
      </xdr:spPr>
    </xdr:pic>
    <xdr:clientData/>
  </xdr:twoCellAnchor>
  <xdr:twoCellAnchor>
    <xdr:from>
      <xdr:col>14</xdr:col>
      <xdr:colOff>150719</xdr:colOff>
      <xdr:row>9</xdr:row>
      <xdr:rowOff>17594</xdr:rowOff>
    </xdr:from>
    <xdr:to>
      <xdr:col>14</xdr:col>
      <xdr:colOff>381000</xdr:colOff>
      <xdr:row>12</xdr:row>
      <xdr:rowOff>112059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D89BCE4C-7AE6-4B7C-B5E9-837A3A40E4E9}"/>
            </a:ext>
          </a:extLst>
        </xdr:cNvPr>
        <xdr:cNvSpPr/>
      </xdr:nvSpPr>
      <xdr:spPr>
        <a:xfrm>
          <a:off x="6751544" y="2355029"/>
          <a:ext cx="230281" cy="83360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40790</xdr:colOff>
      <xdr:row>4</xdr:row>
      <xdr:rowOff>114678</xdr:rowOff>
    </xdr:from>
    <xdr:to>
      <xdr:col>13</xdr:col>
      <xdr:colOff>98948</xdr:colOff>
      <xdr:row>6</xdr:row>
      <xdr:rowOff>92873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C9B4EF3-9507-4843-98C2-458B635C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4584" y="1190443"/>
          <a:ext cx="545726" cy="495346"/>
        </a:xfrm>
        <a:prstGeom prst="rect">
          <a:avLst/>
        </a:prstGeom>
      </xdr:spPr>
    </xdr:pic>
    <xdr:clientData/>
  </xdr:twoCellAnchor>
  <xdr:twoCellAnchor>
    <xdr:from>
      <xdr:col>14</xdr:col>
      <xdr:colOff>150719</xdr:colOff>
      <xdr:row>9</xdr:row>
      <xdr:rowOff>17594</xdr:rowOff>
    </xdr:from>
    <xdr:to>
      <xdr:col>14</xdr:col>
      <xdr:colOff>381000</xdr:colOff>
      <xdr:row>12</xdr:row>
      <xdr:rowOff>112059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DC194BE1-809B-4A8E-AED5-71E9C580C56A}"/>
            </a:ext>
          </a:extLst>
        </xdr:cNvPr>
        <xdr:cNvSpPr/>
      </xdr:nvSpPr>
      <xdr:spPr>
        <a:xfrm>
          <a:off x="9720543" y="2161728"/>
          <a:ext cx="230281" cy="830243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88397</xdr:colOff>
      <xdr:row>1</xdr:row>
      <xdr:rowOff>64914</xdr:rowOff>
    </xdr:from>
    <xdr:to>
      <xdr:col>15</xdr:col>
      <xdr:colOff>360144</xdr:colOff>
      <xdr:row>4</xdr:row>
      <xdr:rowOff>130573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2B8276-0BE0-4EBC-A55E-E5AB7AB7F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93972" y="331614"/>
          <a:ext cx="780382" cy="7362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270972</xdr:colOff>
      <xdr:row>2</xdr:row>
      <xdr:rowOff>96162</xdr:rowOff>
    </xdr:from>
    <xdr:to>
      <xdr:col>12</xdr:col>
      <xdr:colOff>353513</xdr:colOff>
      <xdr:row>4</xdr:row>
      <xdr:rowOff>284117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AFA0C-6E78-48BC-8782-32F7206E3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9901" y="640448"/>
          <a:ext cx="1046743" cy="790479"/>
        </a:xfrm>
        <a:prstGeom prst="rect">
          <a:avLst/>
        </a:prstGeom>
      </xdr:spPr>
    </xdr:pic>
    <xdr:clientData/>
  </xdr:twoCellAnchor>
  <xdr:twoCellAnchor>
    <xdr:from>
      <xdr:col>14</xdr:col>
      <xdr:colOff>288744</xdr:colOff>
      <xdr:row>11</xdr:row>
      <xdr:rowOff>141242</xdr:rowOff>
    </xdr:from>
    <xdr:to>
      <xdr:col>14</xdr:col>
      <xdr:colOff>517344</xdr:colOff>
      <xdr:row>15</xdr:row>
      <xdr:rowOff>146621</xdr:rowOff>
    </xdr:to>
    <xdr:sp macro="" textlink="">
      <xdr:nvSpPr>
        <xdr:cNvPr id="3" name="Up Arrow 1">
          <a:extLst>
            <a:ext uri="{FF2B5EF4-FFF2-40B4-BE49-F238E27FC236}">
              <a16:creationId xmlns:a16="http://schemas.microsoft.com/office/drawing/2014/main" id="{00A792DF-E003-44FC-B409-4A858F340C67}"/>
            </a:ext>
          </a:extLst>
        </xdr:cNvPr>
        <xdr:cNvSpPr/>
      </xdr:nvSpPr>
      <xdr:spPr>
        <a:xfrm>
          <a:off x="12575994" y="3488599"/>
          <a:ext cx="228600" cy="1420522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D4B4-54BA-46DE-8507-B6DD62542E49}">
  <sheetPr>
    <pageSetUpPr fitToPage="1"/>
  </sheetPr>
  <dimension ref="A1:Z103"/>
  <sheetViews>
    <sheetView topLeftCell="A12" zoomScale="145" zoomScaleNormal="145" workbookViewId="0">
      <selection activeCell="H8" sqref="H8"/>
    </sheetView>
  </sheetViews>
  <sheetFormatPr defaultColWidth="8.81640625" defaultRowHeight="14.5" x14ac:dyDescent="0.35"/>
  <cols>
    <col min="1" max="1" width="8.81640625" style="85"/>
    <col min="2" max="2" width="11" style="85" customWidth="1"/>
    <col min="3" max="3" width="11.453125" style="85" customWidth="1"/>
    <col min="4" max="9" width="8.81640625" style="85"/>
    <col min="10" max="10" width="6.453125" style="85" customWidth="1"/>
    <col min="11" max="26" width="8.81640625" style="194"/>
    <col min="27" max="16384" width="8.81640625" style="85"/>
  </cols>
  <sheetData>
    <row r="1" spans="1:15" ht="15.5" x14ac:dyDescent="0.35">
      <c r="A1" s="213" t="s">
        <v>102</v>
      </c>
      <c r="B1" s="188"/>
      <c r="C1" s="188"/>
      <c r="D1" s="188"/>
      <c r="E1" s="189"/>
      <c r="F1" s="190"/>
      <c r="G1" s="190"/>
      <c r="H1" s="191"/>
      <c r="I1" s="191"/>
      <c r="J1" s="192"/>
      <c r="K1" s="193"/>
      <c r="L1" s="193"/>
      <c r="M1" s="193"/>
      <c r="N1" s="193"/>
      <c r="O1" s="193"/>
    </row>
    <row r="2" spans="1:15" ht="9.65" customHeight="1" x14ac:dyDescent="0.35">
      <c r="A2" s="195"/>
      <c r="B2" s="86"/>
      <c r="C2" s="86"/>
      <c r="D2" s="86"/>
      <c r="E2" s="86"/>
      <c r="F2" s="84"/>
      <c r="G2" s="84"/>
      <c r="H2" s="84"/>
      <c r="I2" s="84"/>
      <c r="J2" s="196"/>
      <c r="L2" s="193"/>
      <c r="M2" s="193"/>
      <c r="N2" s="193"/>
      <c r="O2" s="193"/>
    </row>
    <row r="3" spans="1:15" x14ac:dyDescent="0.35">
      <c r="A3" s="195" t="s">
        <v>77</v>
      </c>
      <c r="B3" s="87"/>
      <c r="C3" s="87"/>
      <c r="D3" s="87"/>
      <c r="E3" s="87"/>
      <c r="F3" s="84"/>
      <c r="G3" s="84"/>
      <c r="H3" s="84"/>
      <c r="I3" s="84"/>
      <c r="J3" s="196"/>
      <c r="L3" s="197"/>
      <c r="M3" s="193"/>
      <c r="N3" s="193"/>
      <c r="O3" s="193"/>
    </row>
    <row r="4" spans="1:15" x14ac:dyDescent="0.35">
      <c r="A4" s="198"/>
      <c r="B4" s="84"/>
      <c r="C4" s="84"/>
      <c r="D4" s="84"/>
      <c r="E4" s="84"/>
      <c r="F4" s="84"/>
      <c r="G4" s="84"/>
      <c r="H4" s="84"/>
      <c r="I4" s="84"/>
      <c r="J4" s="196"/>
      <c r="K4" s="193"/>
      <c r="L4" s="193"/>
      <c r="M4" s="193"/>
      <c r="N4" s="193"/>
      <c r="O4" s="193"/>
    </row>
    <row r="5" spans="1:15" x14ac:dyDescent="0.35">
      <c r="A5" s="195" t="s">
        <v>88</v>
      </c>
      <c r="B5" s="84"/>
      <c r="C5" s="84"/>
      <c r="D5" s="84"/>
      <c r="E5" s="84"/>
      <c r="F5" s="89"/>
      <c r="G5" s="89"/>
      <c r="H5" s="89"/>
      <c r="I5" s="89"/>
      <c r="J5" s="196"/>
      <c r="K5" s="193"/>
      <c r="L5" s="193"/>
      <c r="M5" s="193"/>
      <c r="N5" s="193"/>
      <c r="O5" s="193"/>
    </row>
    <row r="6" spans="1:15" x14ac:dyDescent="0.35">
      <c r="A6" s="195"/>
      <c r="B6" s="84" t="s">
        <v>78</v>
      </c>
      <c r="C6" s="84"/>
      <c r="D6" s="84"/>
      <c r="E6" s="84"/>
      <c r="F6" s="84"/>
      <c r="G6" s="84"/>
      <c r="H6" s="84"/>
      <c r="I6" s="84"/>
      <c r="J6" s="196"/>
      <c r="K6" s="193"/>
      <c r="L6" s="193"/>
      <c r="M6" s="199"/>
      <c r="N6" s="193"/>
      <c r="O6" s="193"/>
    </row>
    <row r="7" spans="1:15" x14ac:dyDescent="0.35">
      <c r="A7" s="195"/>
      <c r="B7" s="88" t="s">
        <v>36</v>
      </c>
      <c r="C7" s="89" t="s">
        <v>37</v>
      </c>
      <c r="D7" s="84"/>
      <c r="E7" s="89" t="s">
        <v>79</v>
      </c>
      <c r="F7" s="84"/>
      <c r="G7" s="84"/>
      <c r="H7" s="84"/>
      <c r="I7" s="84"/>
      <c r="J7" s="196"/>
      <c r="K7" s="193"/>
      <c r="L7" s="193"/>
      <c r="M7" s="193"/>
      <c r="N7" s="193"/>
      <c r="O7" s="193"/>
    </row>
    <row r="8" spans="1:15" x14ac:dyDescent="0.35">
      <c r="A8" s="200"/>
      <c r="B8" s="201">
        <v>35</v>
      </c>
      <c r="C8" s="202">
        <v>1</v>
      </c>
      <c r="D8" s="84"/>
      <c r="E8" s="89" t="s">
        <v>89</v>
      </c>
      <c r="F8" s="89"/>
      <c r="G8" s="89"/>
      <c r="H8" s="204">
        <v>36</v>
      </c>
      <c r="I8" s="84" t="s">
        <v>38</v>
      </c>
      <c r="J8" s="196"/>
      <c r="K8" s="193"/>
      <c r="L8" s="193"/>
      <c r="M8" s="193"/>
      <c r="N8" s="193"/>
      <c r="O8" s="193"/>
    </row>
    <row r="9" spans="1:15" x14ac:dyDescent="0.35">
      <c r="A9" s="195"/>
      <c r="B9" s="203">
        <v>35.5</v>
      </c>
      <c r="C9" s="90">
        <v>1.25</v>
      </c>
      <c r="D9" s="84"/>
      <c r="E9" s="84" t="s">
        <v>90</v>
      </c>
      <c r="F9" s="84"/>
      <c r="G9" s="84"/>
      <c r="H9" s="205">
        <v>3</v>
      </c>
      <c r="I9" s="84" t="s">
        <v>38</v>
      </c>
      <c r="J9" s="196"/>
      <c r="K9" s="193"/>
      <c r="L9" s="193"/>
      <c r="M9" s="193"/>
      <c r="N9" s="193"/>
      <c r="O9" s="193"/>
    </row>
    <row r="10" spans="1:15" x14ac:dyDescent="0.35">
      <c r="A10" s="195"/>
      <c r="B10" s="201">
        <v>36</v>
      </c>
      <c r="C10" s="202">
        <v>1.5</v>
      </c>
      <c r="D10" s="84"/>
      <c r="E10" s="84" t="s">
        <v>91</v>
      </c>
      <c r="F10" s="84"/>
      <c r="G10" s="84"/>
      <c r="H10" s="206">
        <f>(H8-(11*3))/2</f>
        <v>1.5</v>
      </c>
      <c r="I10" s="84" t="s">
        <v>38</v>
      </c>
      <c r="J10" s="196"/>
      <c r="K10" s="193"/>
      <c r="L10" s="193"/>
      <c r="M10" s="193"/>
      <c r="N10" s="193"/>
      <c r="O10" s="193"/>
    </row>
    <row r="11" spans="1:15" x14ac:dyDescent="0.35">
      <c r="A11" s="195"/>
      <c r="B11" s="203">
        <v>36.5</v>
      </c>
      <c r="C11" s="90">
        <v>1.75</v>
      </c>
      <c r="D11" s="84"/>
      <c r="E11" s="89" t="s">
        <v>92</v>
      </c>
      <c r="F11" s="89"/>
      <c r="G11" s="89"/>
      <c r="H11" s="204">
        <v>36</v>
      </c>
      <c r="I11" s="84" t="s">
        <v>38</v>
      </c>
      <c r="J11" s="196"/>
      <c r="K11" s="193"/>
      <c r="L11" s="193"/>
      <c r="M11" s="193"/>
      <c r="N11" s="193"/>
      <c r="O11" s="193"/>
    </row>
    <row r="12" spans="1:15" x14ac:dyDescent="0.35">
      <c r="A12" s="195"/>
      <c r="B12" s="201">
        <v>37</v>
      </c>
      <c r="C12" s="202">
        <v>2</v>
      </c>
      <c r="D12" s="84"/>
      <c r="E12" s="84" t="s">
        <v>90</v>
      </c>
      <c r="F12" s="84"/>
      <c r="G12" s="84"/>
      <c r="H12" s="205">
        <v>3</v>
      </c>
      <c r="I12" s="84" t="s">
        <v>38</v>
      </c>
      <c r="J12" s="196"/>
      <c r="K12" s="193"/>
      <c r="L12" s="193"/>
      <c r="M12" s="193"/>
      <c r="N12" s="193"/>
      <c r="O12" s="193"/>
    </row>
    <row r="13" spans="1:15" x14ac:dyDescent="0.35">
      <c r="A13" s="195"/>
      <c r="B13" s="84"/>
      <c r="C13" s="84"/>
      <c r="D13" s="84"/>
      <c r="E13" s="84" t="s">
        <v>91</v>
      </c>
      <c r="F13" s="84"/>
      <c r="G13" s="84"/>
      <c r="H13" s="206">
        <f>(H11-(11*3))/2</f>
        <v>1.5</v>
      </c>
      <c r="I13" s="84" t="s">
        <v>38</v>
      </c>
      <c r="J13" s="196"/>
      <c r="K13" s="193"/>
      <c r="L13" s="193"/>
      <c r="M13" s="193"/>
      <c r="N13" s="193"/>
      <c r="O13" s="193"/>
    </row>
    <row r="14" spans="1:15" x14ac:dyDescent="0.35">
      <c r="A14" s="198"/>
      <c r="B14" s="84"/>
      <c r="C14" s="84"/>
      <c r="D14" s="84"/>
      <c r="E14" s="84"/>
      <c r="F14" s="84"/>
      <c r="G14" s="84"/>
      <c r="H14" s="84"/>
      <c r="I14" s="84"/>
      <c r="J14" s="196"/>
      <c r="K14" s="193"/>
      <c r="L14" s="193"/>
      <c r="M14" s="193"/>
      <c r="N14" s="193"/>
      <c r="O14" s="193"/>
    </row>
    <row r="15" spans="1:15" x14ac:dyDescent="0.35">
      <c r="A15" s="195" t="s">
        <v>80</v>
      </c>
      <c r="B15" s="84"/>
      <c r="C15" s="84"/>
      <c r="D15" s="84"/>
      <c r="E15" s="84"/>
      <c r="F15" s="84"/>
      <c r="G15" s="84"/>
      <c r="H15" s="84"/>
      <c r="I15" s="84"/>
      <c r="J15" s="196"/>
      <c r="K15" s="193"/>
      <c r="L15" s="193"/>
      <c r="M15" s="193"/>
      <c r="N15" s="193"/>
      <c r="O15" s="193"/>
    </row>
    <row r="16" spans="1:15" x14ac:dyDescent="0.35">
      <c r="A16" s="195"/>
      <c r="B16" s="84" t="s">
        <v>81</v>
      </c>
      <c r="C16" s="84"/>
      <c r="D16" s="84"/>
      <c r="E16" s="84"/>
      <c r="F16" s="84"/>
      <c r="G16" s="84"/>
      <c r="H16" s="84"/>
      <c r="I16" s="84"/>
      <c r="J16" s="196"/>
      <c r="K16" s="193"/>
      <c r="L16" s="193"/>
      <c r="M16" s="193"/>
      <c r="N16" s="193"/>
      <c r="O16" s="193"/>
    </row>
    <row r="17" spans="1:15" x14ac:dyDescent="0.35">
      <c r="A17" s="195"/>
      <c r="B17" s="84"/>
      <c r="C17" s="84"/>
      <c r="D17" s="84"/>
      <c r="E17" s="84"/>
      <c r="F17" s="84"/>
      <c r="G17" s="84"/>
      <c r="H17" s="84"/>
      <c r="I17" s="84"/>
      <c r="J17" s="196"/>
      <c r="K17" s="193"/>
      <c r="L17" s="193"/>
      <c r="M17" s="193"/>
      <c r="N17" s="193"/>
      <c r="O17" s="193"/>
    </row>
    <row r="18" spans="1:15" x14ac:dyDescent="0.35">
      <c r="A18" s="195"/>
      <c r="B18" s="84"/>
      <c r="C18" s="84"/>
      <c r="D18" s="84"/>
      <c r="E18" s="84"/>
      <c r="F18" s="84"/>
      <c r="G18" s="84"/>
      <c r="H18" s="84"/>
      <c r="I18" s="84"/>
      <c r="J18" s="196"/>
      <c r="K18" s="193"/>
      <c r="L18" s="193"/>
      <c r="M18" s="193"/>
      <c r="N18" s="193"/>
      <c r="O18" s="193"/>
    </row>
    <row r="19" spans="1:15" x14ac:dyDescent="0.35">
      <c r="A19" s="195"/>
      <c r="B19" s="84"/>
      <c r="C19" s="84"/>
      <c r="D19" s="84"/>
      <c r="E19" s="84"/>
      <c r="F19" s="84"/>
      <c r="G19" s="84"/>
      <c r="H19" s="84"/>
      <c r="I19" s="84"/>
      <c r="J19" s="196"/>
      <c r="K19" s="193"/>
      <c r="L19" s="193"/>
      <c r="M19" s="193"/>
      <c r="N19" s="193"/>
      <c r="O19" s="193"/>
    </row>
    <row r="20" spans="1:15" x14ac:dyDescent="0.35">
      <c r="A20" s="195"/>
      <c r="B20" s="84"/>
      <c r="C20" s="84"/>
      <c r="D20" s="84"/>
      <c r="E20" s="84"/>
      <c r="F20" s="84"/>
      <c r="G20" s="84"/>
      <c r="H20" s="84"/>
      <c r="I20" s="84"/>
      <c r="J20" s="196"/>
      <c r="K20" s="193"/>
      <c r="L20" s="193"/>
      <c r="M20" s="193"/>
      <c r="N20" s="193"/>
      <c r="O20" s="193"/>
    </row>
    <row r="21" spans="1:15" x14ac:dyDescent="0.35">
      <c r="A21" s="195"/>
      <c r="B21" s="84"/>
      <c r="C21" s="84"/>
      <c r="D21" s="84"/>
      <c r="E21" s="84"/>
      <c r="F21" s="84"/>
      <c r="G21" s="84"/>
      <c r="H21" s="84"/>
      <c r="I21" s="84"/>
      <c r="J21" s="196"/>
      <c r="K21" s="193"/>
      <c r="L21" s="193"/>
      <c r="M21" s="193"/>
      <c r="N21" s="193"/>
      <c r="O21" s="193"/>
    </row>
    <row r="22" spans="1:15" x14ac:dyDescent="0.35">
      <c r="A22" s="195"/>
      <c r="B22" s="84"/>
      <c r="C22" s="84"/>
      <c r="D22" s="84"/>
      <c r="E22" s="84"/>
      <c r="F22" s="84"/>
      <c r="G22" s="84"/>
      <c r="H22" s="84"/>
      <c r="I22" s="84"/>
      <c r="J22" s="196"/>
      <c r="K22" s="193"/>
      <c r="L22" s="193"/>
      <c r="M22" s="193"/>
      <c r="N22" s="193"/>
      <c r="O22" s="193"/>
    </row>
    <row r="23" spans="1:15" x14ac:dyDescent="0.35">
      <c r="A23" s="195"/>
      <c r="B23" s="84"/>
      <c r="C23" s="84"/>
      <c r="D23" s="84"/>
      <c r="E23" s="84"/>
      <c r="F23" s="84"/>
      <c r="G23" s="84"/>
      <c r="H23" s="84"/>
      <c r="I23" s="84"/>
      <c r="J23" s="196"/>
      <c r="K23" s="193"/>
      <c r="L23" s="193"/>
      <c r="M23" s="193"/>
      <c r="N23" s="193"/>
      <c r="O23" s="193"/>
    </row>
    <row r="24" spans="1:15" x14ac:dyDescent="0.35">
      <c r="A24" s="195"/>
      <c r="B24" s="84"/>
      <c r="C24" s="84"/>
      <c r="D24" s="84"/>
      <c r="E24" s="84"/>
      <c r="F24" s="84"/>
      <c r="G24" s="84"/>
      <c r="H24" s="84"/>
      <c r="I24" s="84"/>
      <c r="J24" s="196"/>
      <c r="K24" s="193"/>
      <c r="L24" s="193"/>
      <c r="M24" s="193"/>
      <c r="N24" s="193"/>
      <c r="O24" s="193"/>
    </row>
    <row r="25" spans="1:15" x14ac:dyDescent="0.35">
      <c r="A25" s="195"/>
      <c r="B25" s="84"/>
      <c r="C25" s="84"/>
      <c r="D25" s="84"/>
      <c r="E25" s="84"/>
      <c r="F25" s="84"/>
      <c r="G25" s="84"/>
      <c r="H25" s="84"/>
      <c r="I25" s="84"/>
      <c r="J25" s="196"/>
      <c r="K25" s="193"/>
      <c r="L25" s="193"/>
      <c r="M25" s="193"/>
      <c r="N25" s="193"/>
      <c r="O25" s="193"/>
    </row>
    <row r="26" spans="1:15" x14ac:dyDescent="0.35">
      <c r="A26" s="195"/>
      <c r="B26" s="84"/>
      <c r="C26" s="84"/>
      <c r="D26" s="84"/>
      <c r="E26" s="84"/>
      <c r="F26" s="84"/>
      <c r="G26" s="84"/>
      <c r="H26" s="84"/>
      <c r="I26" s="84"/>
      <c r="J26" s="196"/>
      <c r="K26" s="193"/>
      <c r="L26" s="193"/>
      <c r="M26" s="193"/>
      <c r="N26" s="193"/>
      <c r="O26" s="193"/>
    </row>
    <row r="27" spans="1:15" x14ac:dyDescent="0.35">
      <c r="A27" s="195"/>
      <c r="B27" s="84"/>
      <c r="C27" s="84"/>
      <c r="D27" s="84"/>
      <c r="E27" s="84"/>
      <c r="F27" s="84"/>
      <c r="G27" s="84"/>
      <c r="H27" s="84"/>
      <c r="I27" s="84"/>
      <c r="J27" s="196"/>
      <c r="K27" s="193"/>
      <c r="L27" s="193"/>
      <c r="M27" s="193"/>
      <c r="N27" s="193"/>
      <c r="O27" s="193"/>
    </row>
    <row r="28" spans="1:15" x14ac:dyDescent="0.35">
      <c r="A28" s="195"/>
      <c r="B28" s="84"/>
      <c r="C28" s="84"/>
      <c r="D28" s="84"/>
      <c r="E28" s="84"/>
      <c r="F28" s="84"/>
      <c r="G28" s="84"/>
      <c r="H28" s="84"/>
      <c r="I28" s="84"/>
      <c r="J28" s="196"/>
      <c r="K28" s="193"/>
      <c r="L28" s="193"/>
      <c r="M28" s="193"/>
      <c r="N28" s="193"/>
      <c r="O28" s="193"/>
    </row>
    <row r="29" spans="1:15" x14ac:dyDescent="0.35">
      <c r="A29" s="195"/>
      <c r="B29" s="84"/>
      <c r="C29" s="84"/>
      <c r="D29" s="84"/>
      <c r="E29" s="84"/>
      <c r="F29" s="84"/>
      <c r="G29" s="84"/>
      <c r="H29" s="84"/>
      <c r="I29" s="84"/>
      <c r="J29" s="196"/>
      <c r="K29" s="193"/>
      <c r="L29" s="193"/>
      <c r="M29" s="193"/>
      <c r="N29" s="193"/>
      <c r="O29" s="193"/>
    </row>
    <row r="30" spans="1:15" x14ac:dyDescent="0.35">
      <c r="A30" s="195"/>
      <c r="B30" s="84"/>
      <c r="C30" s="84"/>
      <c r="D30" s="84"/>
      <c r="E30" s="84"/>
      <c r="F30" s="84"/>
      <c r="G30" s="84"/>
      <c r="H30" s="84"/>
      <c r="I30" s="84"/>
      <c r="J30" s="196"/>
      <c r="K30" s="193"/>
      <c r="L30" s="193"/>
      <c r="M30" s="193"/>
      <c r="N30" s="193"/>
      <c r="O30" s="193"/>
    </row>
    <row r="31" spans="1:15" x14ac:dyDescent="0.35">
      <c r="A31" s="195" t="s">
        <v>82</v>
      </c>
      <c r="B31" s="84"/>
      <c r="C31" s="84"/>
      <c r="D31" s="84"/>
      <c r="E31" s="84"/>
      <c r="F31" s="84"/>
      <c r="G31" s="84"/>
      <c r="H31" s="84"/>
      <c r="I31" s="84"/>
      <c r="J31" s="196"/>
      <c r="K31" s="193"/>
      <c r="L31" s="193"/>
      <c r="M31" s="193"/>
      <c r="N31" s="193"/>
      <c r="O31" s="193"/>
    </row>
    <row r="32" spans="1:15" x14ac:dyDescent="0.35">
      <c r="A32" s="195"/>
      <c r="B32" s="84" t="s">
        <v>58</v>
      </c>
      <c r="C32" s="84"/>
      <c r="D32" s="84"/>
      <c r="E32" s="84"/>
      <c r="F32" s="84"/>
      <c r="G32" s="84"/>
      <c r="H32" s="84"/>
      <c r="I32" s="84"/>
      <c r="J32" s="196"/>
      <c r="K32" s="193"/>
      <c r="L32" s="193"/>
      <c r="M32" s="193"/>
      <c r="N32" s="193"/>
      <c r="O32" s="193"/>
    </row>
    <row r="33" spans="1:15" x14ac:dyDescent="0.35">
      <c r="A33" s="207"/>
      <c r="B33" s="86" t="s">
        <v>59</v>
      </c>
      <c r="C33" s="84"/>
      <c r="D33" s="84"/>
      <c r="E33" s="84"/>
      <c r="F33" s="84"/>
      <c r="G33" s="84"/>
      <c r="H33" s="84"/>
      <c r="I33" s="84"/>
      <c r="J33" s="196"/>
      <c r="K33" s="193"/>
      <c r="L33" s="193"/>
      <c r="M33" s="193"/>
      <c r="N33" s="193"/>
      <c r="O33" s="193"/>
    </row>
    <row r="34" spans="1:15" x14ac:dyDescent="0.35">
      <c r="A34" s="195"/>
      <c r="B34" s="84"/>
      <c r="C34" s="84"/>
      <c r="D34" s="84"/>
      <c r="E34" s="84"/>
      <c r="F34" s="84"/>
      <c r="G34" s="84"/>
      <c r="H34" s="84"/>
      <c r="I34" s="84"/>
      <c r="J34" s="196"/>
      <c r="K34" s="193"/>
      <c r="L34" s="193"/>
      <c r="M34" s="193"/>
      <c r="N34" s="193"/>
      <c r="O34" s="193"/>
    </row>
    <row r="35" spans="1:15" x14ac:dyDescent="0.35">
      <c r="A35" s="195"/>
      <c r="B35" s="84"/>
      <c r="C35" s="84"/>
      <c r="D35" s="84"/>
      <c r="E35" s="84"/>
      <c r="F35" s="84"/>
      <c r="G35" s="84"/>
      <c r="H35" s="84"/>
      <c r="I35" s="84"/>
      <c r="J35" s="196"/>
      <c r="K35" s="193"/>
      <c r="L35" s="193"/>
      <c r="M35" s="193"/>
      <c r="N35" s="193"/>
      <c r="O35" s="193"/>
    </row>
    <row r="36" spans="1:15" x14ac:dyDescent="0.35">
      <c r="A36" s="207"/>
      <c r="B36" s="86"/>
      <c r="C36" s="86"/>
      <c r="D36" s="86"/>
      <c r="E36" s="86"/>
      <c r="F36" s="86"/>
      <c r="G36" s="86"/>
      <c r="H36" s="86"/>
      <c r="I36" s="86"/>
      <c r="J36" s="208"/>
      <c r="K36" s="193"/>
      <c r="L36" s="193"/>
      <c r="M36" s="193"/>
      <c r="N36" s="193"/>
      <c r="O36" s="193"/>
    </row>
    <row r="37" spans="1:15" x14ac:dyDescent="0.35">
      <c r="A37" s="207"/>
      <c r="B37" s="86"/>
      <c r="C37" s="86"/>
      <c r="D37" s="86"/>
      <c r="E37" s="86"/>
      <c r="F37" s="86"/>
      <c r="G37" s="86"/>
      <c r="H37" s="86"/>
      <c r="I37" s="86"/>
      <c r="J37" s="208"/>
      <c r="K37" s="193"/>
      <c r="L37" s="193"/>
      <c r="M37" s="193"/>
      <c r="N37" s="193"/>
      <c r="O37" s="193"/>
    </row>
    <row r="38" spans="1:15" x14ac:dyDescent="0.35">
      <c r="A38" s="207"/>
      <c r="B38" s="86"/>
      <c r="C38" s="86"/>
      <c r="D38" s="86"/>
      <c r="E38" s="86"/>
      <c r="F38" s="86"/>
      <c r="G38" s="86"/>
      <c r="H38" s="86"/>
      <c r="I38" s="86"/>
      <c r="J38" s="208"/>
      <c r="K38" s="193"/>
      <c r="L38" s="193"/>
      <c r="M38" s="193"/>
      <c r="N38" s="193"/>
      <c r="O38" s="193"/>
    </row>
    <row r="39" spans="1:15" x14ac:dyDescent="0.35">
      <c r="A39" s="207"/>
      <c r="B39" s="86"/>
      <c r="C39" s="86"/>
      <c r="D39" s="86"/>
      <c r="E39" s="86"/>
      <c r="F39" s="86"/>
      <c r="G39" s="86"/>
      <c r="H39" s="86"/>
      <c r="I39" s="86"/>
      <c r="J39" s="208"/>
      <c r="K39" s="193"/>
      <c r="L39" s="193"/>
      <c r="M39" s="193"/>
      <c r="N39" s="193"/>
      <c r="O39" s="193"/>
    </row>
    <row r="40" spans="1:15" x14ac:dyDescent="0.35">
      <c r="A40" s="207"/>
      <c r="B40" s="86"/>
      <c r="C40" s="86"/>
      <c r="D40" s="86"/>
      <c r="E40" s="86"/>
      <c r="F40" s="86"/>
      <c r="G40" s="86"/>
      <c r="H40" s="86"/>
      <c r="I40" s="86"/>
      <c r="J40" s="208"/>
      <c r="K40" s="193"/>
      <c r="L40" s="193"/>
      <c r="M40" s="193"/>
      <c r="N40" s="193"/>
      <c r="O40" s="193"/>
    </row>
    <row r="41" spans="1:15" x14ac:dyDescent="0.35">
      <c r="A41" s="207"/>
      <c r="B41" s="86"/>
      <c r="C41" s="86"/>
      <c r="D41" s="86"/>
      <c r="E41" s="86"/>
      <c r="F41" s="86"/>
      <c r="G41" s="86"/>
      <c r="H41" s="86"/>
      <c r="I41" s="86"/>
      <c r="J41" s="208"/>
      <c r="K41" s="193"/>
      <c r="L41" s="193"/>
      <c r="M41" s="193"/>
      <c r="N41" s="193"/>
      <c r="O41" s="193"/>
    </row>
    <row r="42" spans="1:15" x14ac:dyDescent="0.35">
      <c r="A42" s="207"/>
      <c r="B42" s="86"/>
      <c r="C42" s="86"/>
      <c r="D42" s="86"/>
      <c r="E42" s="86"/>
      <c r="F42" s="86"/>
      <c r="G42" s="86"/>
      <c r="H42" s="86"/>
      <c r="I42" s="86"/>
      <c r="J42" s="208"/>
      <c r="K42" s="193"/>
      <c r="L42" s="193"/>
      <c r="M42" s="193"/>
      <c r="N42" s="193"/>
      <c r="O42" s="193"/>
    </row>
    <row r="43" spans="1:15" x14ac:dyDescent="0.35">
      <c r="A43" s="207"/>
      <c r="B43" s="86"/>
      <c r="C43" s="86"/>
      <c r="D43" s="86"/>
      <c r="E43" s="86"/>
      <c r="F43" s="86"/>
      <c r="G43" s="86"/>
      <c r="H43" s="86"/>
      <c r="I43" s="86"/>
      <c r="J43" s="208"/>
      <c r="K43" s="193"/>
      <c r="L43" s="193"/>
      <c r="M43" s="193"/>
      <c r="N43" s="193"/>
      <c r="O43" s="193"/>
    </row>
    <row r="44" spans="1:15" x14ac:dyDescent="0.35">
      <c r="A44" s="207"/>
      <c r="B44" s="86"/>
      <c r="C44" s="86"/>
      <c r="D44" s="86"/>
      <c r="E44" s="86"/>
      <c r="F44" s="86"/>
      <c r="G44" s="86"/>
      <c r="H44" s="86"/>
      <c r="I44" s="86"/>
      <c r="J44" s="208"/>
      <c r="K44" s="193"/>
      <c r="L44" s="193"/>
      <c r="M44" s="193"/>
      <c r="N44" s="193"/>
      <c r="O44" s="193"/>
    </row>
    <row r="45" spans="1:15" x14ac:dyDescent="0.35">
      <c r="A45" s="207"/>
      <c r="B45" s="86"/>
      <c r="C45" s="86"/>
      <c r="D45" s="86"/>
      <c r="E45" s="86"/>
      <c r="F45" s="86"/>
      <c r="G45" s="86"/>
      <c r="H45" s="86"/>
      <c r="I45" s="86"/>
      <c r="J45" s="208"/>
      <c r="K45" s="193"/>
      <c r="L45" s="193"/>
      <c r="M45" s="193"/>
      <c r="N45" s="193"/>
      <c r="O45" s="193"/>
    </row>
    <row r="46" spans="1:15" x14ac:dyDescent="0.35">
      <c r="A46" s="207"/>
      <c r="B46" s="86"/>
      <c r="C46" s="86"/>
      <c r="D46" s="86"/>
      <c r="E46" s="86"/>
      <c r="F46" s="86"/>
      <c r="G46" s="86"/>
      <c r="H46" s="86"/>
      <c r="I46" s="86"/>
      <c r="J46" s="208"/>
      <c r="K46" s="193"/>
      <c r="L46" s="193"/>
      <c r="M46" s="193"/>
      <c r="N46" s="193"/>
      <c r="O46" s="193"/>
    </row>
    <row r="47" spans="1:15" x14ac:dyDescent="0.35">
      <c r="A47" s="207"/>
      <c r="B47" s="86"/>
      <c r="C47" s="86"/>
      <c r="D47" s="86"/>
      <c r="E47" s="86"/>
      <c r="F47" s="86"/>
      <c r="G47" s="86"/>
      <c r="H47" s="86"/>
      <c r="I47" s="86"/>
      <c r="J47" s="208"/>
      <c r="K47" s="193"/>
      <c r="L47" s="193"/>
      <c r="M47" s="193"/>
      <c r="N47" s="193"/>
      <c r="O47" s="193"/>
    </row>
    <row r="48" spans="1:15" x14ac:dyDescent="0.35">
      <c r="A48" s="195"/>
      <c r="B48" s="84"/>
      <c r="C48" s="84"/>
      <c r="D48" s="84"/>
      <c r="E48" s="84"/>
      <c r="F48" s="84"/>
      <c r="G48" s="84"/>
      <c r="H48" s="84"/>
      <c r="I48" s="84"/>
      <c r="J48" s="196"/>
      <c r="K48" s="193"/>
      <c r="L48" s="193"/>
      <c r="M48" s="193"/>
      <c r="N48" s="193"/>
      <c r="O48" s="193"/>
    </row>
    <row r="49" spans="1:15" x14ac:dyDescent="0.35">
      <c r="A49" s="195" t="s">
        <v>83</v>
      </c>
      <c r="B49" s="84"/>
      <c r="C49" s="209" t="s">
        <v>47</v>
      </c>
      <c r="D49" s="84" t="s">
        <v>84</v>
      </c>
      <c r="E49" s="84"/>
      <c r="F49" s="84"/>
      <c r="G49" s="84"/>
      <c r="H49" s="84"/>
      <c r="I49" s="84"/>
      <c r="J49" s="196"/>
      <c r="K49" s="193"/>
      <c r="L49" s="193"/>
      <c r="M49" s="193"/>
      <c r="N49" s="193"/>
      <c r="O49" s="193"/>
    </row>
    <row r="50" spans="1:15" x14ac:dyDescent="0.35">
      <c r="A50" s="195"/>
      <c r="B50" s="84"/>
      <c r="C50" s="84" t="s">
        <v>85</v>
      </c>
      <c r="D50" s="84"/>
      <c r="E50" s="84"/>
      <c r="F50" s="84"/>
      <c r="G50" s="84"/>
      <c r="H50" s="84"/>
      <c r="I50" s="84"/>
      <c r="J50" s="196"/>
      <c r="K50" s="193"/>
      <c r="L50" s="193"/>
      <c r="M50" s="193"/>
      <c r="N50" s="193"/>
      <c r="O50" s="193"/>
    </row>
    <row r="51" spans="1:15" x14ac:dyDescent="0.35">
      <c r="A51" s="195"/>
      <c r="B51" s="84"/>
      <c r="C51" s="84" t="s">
        <v>86</v>
      </c>
      <c r="D51" s="84"/>
      <c r="E51" s="84"/>
      <c r="F51" s="84"/>
      <c r="G51" s="84"/>
      <c r="H51" s="84"/>
      <c r="I51" s="84"/>
      <c r="J51" s="196"/>
      <c r="K51" s="193"/>
      <c r="L51" s="193"/>
      <c r="M51" s="193"/>
      <c r="N51" s="193"/>
      <c r="O51" s="193"/>
    </row>
    <row r="52" spans="1:15" x14ac:dyDescent="0.35">
      <c r="A52" s="195"/>
      <c r="B52" s="84"/>
      <c r="C52" s="84"/>
      <c r="D52" s="84"/>
      <c r="E52" s="84"/>
      <c r="F52" s="84"/>
      <c r="G52" s="84"/>
      <c r="H52" s="84"/>
      <c r="I52" s="84"/>
      <c r="J52" s="196"/>
      <c r="K52" s="193"/>
      <c r="L52" s="193"/>
      <c r="M52" s="193"/>
      <c r="N52" s="193"/>
      <c r="O52" s="193"/>
    </row>
    <row r="53" spans="1:15" x14ac:dyDescent="0.35">
      <c r="A53" s="195"/>
      <c r="B53" s="84"/>
      <c r="C53" s="89" t="s">
        <v>93</v>
      </c>
      <c r="D53" s="84"/>
      <c r="E53" s="84"/>
      <c r="F53" s="84"/>
      <c r="G53" s="84"/>
      <c r="H53" s="84"/>
      <c r="I53" s="84"/>
      <c r="J53" s="196"/>
      <c r="L53" s="193"/>
      <c r="M53" s="193"/>
      <c r="N53" s="193"/>
      <c r="O53" s="193"/>
    </row>
    <row r="54" spans="1:15" x14ac:dyDescent="0.35">
      <c r="A54" s="210"/>
      <c r="B54" s="211"/>
      <c r="C54" s="211"/>
      <c r="D54" s="211"/>
      <c r="E54" s="211"/>
      <c r="F54" s="211"/>
      <c r="G54" s="211"/>
      <c r="H54" s="211"/>
      <c r="I54" s="211"/>
      <c r="J54" s="212"/>
      <c r="L54" s="193"/>
      <c r="M54" s="193"/>
      <c r="N54" s="193"/>
      <c r="O54" s="193"/>
    </row>
    <row r="55" spans="1:15" s="194" customFormat="1" x14ac:dyDescent="0.35">
      <c r="L55" s="193"/>
      <c r="M55" s="193"/>
      <c r="N55" s="193"/>
      <c r="O55" s="193"/>
    </row>
    <row r="56" spans="1:15" s="194" customFormat="1" x14ac:dyDescent="0.35">
      <c r="L56" s="193"/>
      <c r="M56" s="193"/>
      <c r="N56" s="193"/>
      <c r="O56" s="193"/>
    </row>
    <row r="57" spans="1:15" s="194" customFormat="1" x14ac:dyDescent="0.35">
      <c r="L57" s="193"/>
      <c r="M57" s="193"/>
      <c r="N57" s="193"/>
      <c r="O57" s="193"/>
    </row>
    <row r="58" spans="1:15" s="194" customFormat="1" x14ac:dyDescent="0.35">
      <c r="L58" s="193"/>
      <c r="M58" s="193"/>
      <c r="N58" s="193"/>
      <c r="O58" s="193"/>
    </row>
    <row r="59" spans="1:15" s="194" customFormat="1" x14ac:dyDescent="0.35">
      <c r="L59" s="193"/>
      <c r="M59" s="193"/>
      <c r="N59" s="193"/>
      <c r="O59" s="193"/>
    </row>
    <row r="60" spans="1:15" s="194" customFormat="1" x14ac:dyDescent="0.35">
      <c r="L60" s="193"/>
      <c r="M60" s="193"/>
      <c r="N60" s="193"/>
      <c r="O60" s="193"/>
    </row>
    <row r="61" spans="1:15" s="194" customFormat="1" x14ac:dyDescent="0.35">
      <c r="L61" s="193"/>
      <c r="M61" s="193"/>
      <c r="N61" s="193"/>
      <c r="O61" s="193"/>
    </row>
    <row r="62" spans="1:15" s="194" customFormat="1" x14ac:dyDescent="0.35">
      <c r="L62" s="193"/>
      <c r="M62" s="193"/>
      <c r="N62" s="193"/>
      <c r="O62" s="193"/>
    </row>
    <row r="63" spans="1:15" s="194" customFormat="1" x14ac:dyDescent="0.35">
      <c r="L63" s="193"/>
      <c r="M63" s="193"/>
      <c r="N63" s="193"/>
      <c r="O63" s="193"/>
    </row>
    <row r="64" spans="1:15" s="194" customFormat="1" x14ac:dyDescent="0.35">
      <c r="L64" s="193"/>
      <c r="M64" s="193"/>
      <c r="N64" s="193"/>
      <c r="O64" s="193"/>
    </row>
    <row r="65" spans="11:15" s="194" customFormat="1" x14ac:dyDescent="0.35">
      <c r="L65" s="193"/>
      <c r="M65" s="193"/>
      <c r="N65" s="193"/>
      <c r="O65" s="193"/>
    </row>
    <row r="66" spans="11:15" s="194" customFormat="1" x14ac:dyDescent="0.35">
      <c r="L66" s="193"/>
      <c r="M66" s="193"/>
      <c r="N66" s="193"/>
      <c r="O66" s="193"/>
    </row>
    <row r="67" spans="11:15" s="194" customFormat="1" x14ac:dyDescent="0.35">
      <c r="L67" s="193"/>
      <c r="M67" s="193"/>
      <c r="N67" s="193"/>
      <c r="O67" s="193"/>
    </row>
    <row r="68" spans="11:15" s="194" customFormat="1" x14ac:dyDescent="0.35">
      <c r="L68" s="193"/>
      <c r="M68" s="193"/>
      <c r="N68" s="193"/>
      <c r="O68" s="193"/>
    </row>
    <row r="69" spans="11:15" s="194" customFormat="1" x14ac:dyDescent="0.35">
      <c r="K69" s="193"/>
      <c r="L69" s="193"/>
      <c r="M69" s="193"/>
      <c r="N69" s="193"/>
      <c r="O69" s="193"/>
    </row>
    <row r="70" spans="11:15" s="194" customFormat="1" x14ac:dyDescent="0.35">
      <c r="K70" s="193"/>
      <c r="L70" s="193"/>
      <c r="M70" s="193"/>
      <c r="N70" s="193"/>
      <c r="O70" s="193"/>
    </row>
    <row r="71" spans="11:15" s="194" customFormat="1" x14ac:dyDescent="0.35">
      <c r="K71" s="193"/>
      <c r="L71" s="193"/>
      <c r="M71" s="193"/>
      <c r="N71" s="193"/>
      <c r="O71" s="193"/>
    </row>
    <row r="72" spans="11:15" s="194" customFormat="1" x14ac:dyDescent="0.35">
      <c r="K72" s="193"/>
      <c r="L72" s="193"/>
      <c r="M72" s="193"/>
      <c r="N72" s="193"/>
      <c r="O72" s="193"/>
    </row>
    <row r="73" spans="11:15" s="194" customFormat="1" x14ac:dyDescent="0.35">
      <c r="K73" s="193"/>
      <c r="L73" s="193"/>
      <c r="M73" s="193"/>
      <c r="N73" s="193"/>
      <c r="O73" s="193"/>
    </row>
    <row r="74" spans="11:15" s="194" customFormat="1" x14ac:dyDescent="0.35">
      <c r="K74" s="193"/>
      <c r="L74" s="193"/>
      <c r="M74" s="193"/>
      <c r="N74" s="193"/>
      <c r="O74" s="193"/>
    </row>
    <row r="75" spans="11:15" s="194" customFormat="1" x14ac:dyDescent="0.35">
      <c r="K75" s="193"/>
      <c r="L75" s="193"/>
      <c r="M75" s="193"/>
      <c r="N75" s="193"/>
      <c r="O75" s="193"/>
    </row>
    <row r="76" spans="11:15" s="194" customFormat="1" x14ac:dyDescent="0.35">
      <c r="K76" s="193"/>
      <c r="L76" s="193"/>
      <c r="M76" s="193"/>
      <c r="N76" s="193"/>
      <c r="O76" s="193"/>
    </row>
    <row r="77" spans="11:15" s="194" customFormat="1" x14ac:dyDescent="0.35">
      <c r="K77" s="193"/>
      <c r="L77" s="193"/>
      <c r="M77" s="193"/>
      <c r="N77" s="193"/>
      <c r="O77" s="193"/>
    </row>
    <row r="78" spans="11:15" s="194" customFormat="1" x14ac:dyDescent="0.35">
      <c r="K78" s="193"/>
      <c r="L78" s="193"/>
      <c r="M78" s="193"/>
      <c r="N78" s="193"/>
      <c r="O78" s="193"/>
    </row>
    <row r="79" spans="11:15" s="194" customFormat="1" x14ac:dyDescent="0.35">
      <c r="K79" s="193"/>
      <c r="L79" s="193"/>
      <c r="M79" s="193"/>
      <c r="N79" s="193"/>
      <c r="O79" s="193"/>
    </row>
    <row r="80" spans="11:15" s="194" customFormat="1" x14ac:dyDescent="0.35">
      <c r="K80" s="193"/>
      <c r="L80" s="193"/>
      <c r="M80" s="193"/>
      <c r="N80" s="193"/>
      <c r="O80" s="193"/>
    </row>
    <row r="81" spans="11:15" s="194" customFormat="1" x14ac:dyDescent="0.35">
      <c r="K81" s="193"/>
      <c r="L81" s="193"/>
      <c r="M81" s="193"/>
      <c r="N81" s="193"/>
      <c r="O81" s="193"/>
    </row>
    <row r="82" spans="11:15" s="194" customFormat="1" x14ac:dyDescent="0.35">
      <c r="K82" s="193"/>
      <c r="L82" s="193"/>
      <c r="M82" s="193"/>
      <c r="N82" s="193"/>
      <c r="O82" s="193"/>
    </row>
    <row r="83" spans="11:15" s="194" customFormat="1" x14ac:dyDescent="0.35">
      <c r="K83" s="193"/>
      <c r="L83" s="193"/>
      <c r="M83" s="193"/>
      <c r="N83" s="193"/>
      <c r="O83" s="193"/>
    </row>
    <row r="84" spans="11:15" s="194" customFormat="1" x14ac:dyDescent="0.35">
      <c r="K84" s="193"/>
      <c r="L84" s="193"/>
      <c r="M84" s="193"/>
      <c r="N84" s="193"/>
      <c r="O84" s="193"/>
    </row>
    <row r="85" spans="11:15" s="194" customFormat="1" x14ac:dyDescent="0.35">
      <c r="K85" s="193"/>
      <c r="L85" s="193"/>
      <c r="M85" s="193"/>
      <c r="N85" s="193"/>
      <c r="O85" s="193"/>
    </row>
    <row r="86" spans="11:15" s="194" customFormat="1" x14ac:dyDescent="0.35">
      <c r="K86" s="193"/>
      <c r="L86" s="193"/>
      <c r="M86" s="193"/>
      <c r="N86" s="193"/>
      <c r="O86" s="193"/>
    </row>
    <row r="87" spans="11:15" s="194" customFormat="1" x14ac:dyDescent="0.35">
      <c r="K87" s="193"/>
      <c r="L87" s="193"/>
      <c r="M87" s="193"/>
      <c r="N87" s="193"/>
      <c r="O87" s="193"/>
    </row>
    <row r="88" spans="11:15" s="194" customFormat="1" x14ac:dyDescent="0.35"/>
    <row r="89" spans="11:15" s="194" customFormat="1" x14ac:dyDescent="0.35"/>
    <row r="90" spans="11:15" s="194" customFormat="1" x14ac:dyDescent="0.35"/>
    <row r="91" spans="11:15" s="194" customFormat="1" x14ac:dyDescent="0.35"/>
    <row r="92" spans="11:15" s="194" customFormat="1" x14ac:dyDescent="0.35"/>
    <row r="93" spans="11:15" s="194" customFormat="1" x14ac:dyDescent="0.35"/>
    <row r="94" spans="11:15" s="194" customFormat="1" x14ac:dyDescent="0.35"/>
    <row r="95" spans="11:15" s="194" customFormat="1" x14ac:dyDescent="0.35"/>
    <row r="96" spans="11:15" s="194" customFormat="1" x14ac:dyDescent="0.35"/>
    <row r="97" spans="1:10" s="194" customFormat="1" x14ac:dyDescent="0.35"/>
    <row r="102" spans="1:10" x14ac:dyDescent="0.35">
      <c r="A102" s="86"/>
      <c r="B102" s="91" t="s">
        <v>60</v>
      </c>
      <c r="C102" s="91"/>
      <c r="D102" s="91"/>
      <c r="E102" s="92" t="s">
        <v>62</v>
      </c>
      <c r="F102" s="91" t="s">
        <v>87</v>
      </c>
      <c r="G102" s="91"/>
      <c r="H102" s="86"/>
      <c r="I102" s="86"/>
      <c r="J102" s="86"/>
    </row>
    <row r="103" spans="1:10" x14ac:dyDescent="0.35">
      <c r="A103" s="86"/>
      <c r="B103" s="86"/>
      <c r="C103" s="86"/>
      <c r="D103" s="86"/>
      <c r="E103" s="86"/>
      <c r="F103" s="86"/>
      <c r="G103" s="86"/>
      <c r="H103" s="86"/>
      <c r="I103" s="86"/>
      <c r="J103" s="86"/>
    </row>
  </sheetData>
  <sheetProtection algorithmName="SHA-512" hashValue="K9QpPAkGoa9rZ2ULjW3pZVFxZ2utgh74MWL58esu4Od+CJfEQKqVfStFu2OTm2BqLEj0aVBuGcNNUwaQGJ4F4A==" saltValue="Z8FIJuZ1iF0SGeCysdx0ng==" spinCount="100000" sheet="1" objects="1" scenarios="1"/>
  <printOptions horizontalCentered="1" verticalCentered="1"/>
  <pageMargins left="0.39370078740157483" right="0.39370078740157483" top="0.39370078740157483" bottom="0.39370078740157483" header="0.39370078740157483" footer="0.31496062992125984"/>
  <pageSetup paperSize="9" scale="89" orientation="portrait" horizontalDpi="4294967293" verticalDpi="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3593-06FE-4F55-85F6-CCEB48078B4D}">
  <sheetPr>
    <pageSetUpPr fitToPage="1"/>
  </sheetPr>
  <dimension ref="A1:Y70"/>
  <sheetViews>
    <sheetView topLeftCell="A24" zoomScale="130" zoomScaleNormal="130" workbookViewId="0">
      <selection activeCell="L6" sqref="L6:N6"/>
    </sheetView>
  </sheetViews>
  <sheetFormatPr defaultColWidth="8.81640625" defaultRowHeight="15.5" x14ac:dyDescent="0.35"/>
  <cols>
    <col min="1" max="1" width="3.1796875" style="99" customWidth="1"/>
    <col min="2" max="2" width="5.81640625" style="99" customWidth="1"/>
    <col min="3" max="15" width="6.1796875" style="99" customWidth="1"/>
    <col min="16" max="16" width="3.7265625" style="99" customWidth="1"/>
    <col min="17" max="17" width="2.26953125" style="99" customWidth="1"/>
    <col min="18" max="16384" width="8.81640625" style="99"/>
  </cols>
  <sheetData>
    <row r="1" spans="1:25" ht="21" x14ac:dyDescent="0.35">
      <c r="A1" s="93"/>
      <c r="B1" s="214" t="s">
        <v>103</v>
      </c>
      <c r="C1" s="94"/>
      <c r="D1" s="94"/>
      <c r="E1" s="94"/>
      <c r="F1" s="94"/>
      <c r="G1" s="94"/>
      <c r="H1" s="94"/>
      <c r="I1" s="94"/>
      <c r="J1" s="94"/>
      <c r="K1" s="94"/>
      <c r="L1" s="95"/>
      <c r="M1" s="94"/>
      <c r="N1" s="96"/>
      <c r="O1" s="95"/>
      <c r="P1" s="97"/>
      <c r="Q1" s="98"/>
      <c r="R1" s="98"/>
      <c r="S1" s="98"/>
      <c r="T1" s="98"/>
      <c r="U1" s="98"/>
      <c r="V1" s="98"/>
      <c r="W1" s="98"/>
      <c r="X1" s="98"/>
      <c r="Y1" s="98"/>
    </row>
    <row r="2" spans="1:25" ht="16" thickBot="1" x14ac:dyDescent="0.4">
      <c r="A2" s="100"/>
      <c r="B2" s="101"/>
      <c r="C2" s="101"/>
      <c r="D2" s="101"/>
      <c r="E2" s="101"/>
      <c r="F2" s="101"/>
      <c r="G2" s="101"/>
      <c r="H2" s="101"/>
      <c r="I2" s="101"/>
      <c r="J2" s="102"/>
      <c r="K2" s="101"/>
      <c r="L2" s="101" t="s">
        <v>0</v>
      </c>
      <c r="M2" s="102"/>
      <c r="N2" s="102"/>
      <c r="O2" s="102"/>
      <c r="P2" s="103"/>
      <c r="Q2" s="98"/>
      <c r="R2" s="98"/>
      <c r="S2" s="98"/>
      <c r="T2" s="98"/>
      <c r="U2" s="98"/>
      <c r="V2" s="98"/>
      <c r="W2" s="98"/>
      <c r="X2" s="98"/>
      <c r="Y2" s="98"/>
    </row>
    <row r="3" spans="1:25" ht="16" thickBot="1" x14ac:dyDescent="0.4">
      <c r="A3" s="100"/>
      <c r="B3" s="101" t="s">
        <v>1</v>
      </c>
      <c r="D3" s="235"/>
      <c r="E3" s="236"/>
      <c r="F3" s="236"/>
      <c r="G3" s="237"/>
      <c r="H3" s="102"/>
      <c r="I3" s="101" t="s">
        <v>2</v>
      </c>
      <c r="J3" s="102"/>
      <c r="K3" s="102"/>
      <c r="L3" s="238"/>
      <c r="M3" s="238"/>
      <c r="N3" s="238"/>
      <c r="P3" s="103"/>
      <c r="Q3" s="98"/>
      <c r="R3" s="98"/>
      <c r="S3" s="98"/>
      <c r="T3" s="98"/>
      <c r="U3" s="98"/>
      <c r="V3" s="98"/>
      <c r="W3" s="98"/>
      <c r="X3" s="98"/>
      <c r="Y3" s="98"/>
    </row>
    <row r="4" spans="1:25" ht="16" thickBot="1" x14ac:dyDescent="0.4">
      <c r="A4" s="100"/>
      <c r="B4" s="101" t="s">
        <v>3</v>
      </c>
      <c r="D4" s="235"/>
      <c r="E4" s="236"/>
      <c r="F4" s="236"/>
      <c r="G4" s="237"/>
      <c r="H4" s="102"/>
      <c r="I4" s="101" t="s">
        <v>4</v>
      </c>
      <c r="J4" s="102"/>
      <c r="K4" s="102"/>
      <c r="L4" s="238"/>
      <c r="M4" s="238"/>
      <c r="N4" s="238"/>
      <c r="O4" s="102"/>
      <c r="P4" s="103"/>
      <c r="Q4" s="98"/>
      <c r="R4" s="98"/>
      <c r="S4" s="98"/>
      <c r="T4" s="98"/>
      <c r="U4" s="98"/>
      <c r="V4" s="98"/>
      <c r="W4" s="98"/>
      <c r="X4" s="98"/>
      <c r="Y4" s="98"/>
    </row>
    <row r="5" spans="1:25" x14ac:dyDescent="0.35">
      <c r="A5" s="100"/>
      <c r="B5" s="102"/>
      <c r="C5" s="102"/>
      <c r="D5" s="102"/>
      <c r="E5" s="102"/>
      <c r="F5" s="102"/>
      <c r="G5" s="102"/>
      <c r="H5" s="102"/>
      <c r="I5" s="104"/>
      <c r="J5" s="104"/>
      <c r="K5" s="104"/>
      <c r="L5" s="104"/>
      <c r="M5" s="104"/>
      <c r="N5" s="104"/>
      <c r="O5" s="104"/>
      <c r="P5" s="103"/>
      <c r="Q5" s="98"/>
      <c r="R5" s="98"/>
      <c r="S5" s="98"/>
      <c r="T5" s="98"/>
      <c r="U5" s="98"/>
      <c r="V5" s="98"/>
      <c r="W5" s="98"/>
      <c r="X5" s="98"/>
      <c r="Y5" s="98"/>
    </row>
    <row r="6" spans="1:25" ht="16" thickBot="1" x14ac:dyDescent="0.4">
      <c r="A6" s="100"/>
      <c r="B6" s="102"/>
      <c r="C6" s="101" t="s">
        <v>33</v>
      </c>
      <c r="D6" s="102"/>
      <c r="E6" s="102"/>
      <c r="F6" s="102"/>
      <c r="G6" s="102"/>
      <c r="H6" s="105"/>
      <c r="I6" s="102"/>
      <c r="J6" s="102"/>
      <c r="K6" s="106" t="s">
        <v>32</v>
      </c>
      <c r="L6" s="239"/>
      <c r="M6" s="239"/>
      <c r="N6" s="239"/>
      <c r="O6" s="104"/>
      <c r="P6" s="103"/>
      <c r="Q6" s="98"/>
      <c r="R6" s="98"/>
      <c r="S6" s="98"/>
      <c r="T6" s="98"/>
      <c r="U6" s="98"/>
      <c r="V6" s="98"/>
      <c r="W6" s="98"/>
      <c r="X6" s="98"/>
      <c r="Y6" s="98"/>
    </row>
    <row r="7" spans="1:25" x14ac:dyDescent="0.35">
      <c r="A7" s="100"/>
      <c r="B7" s="107" t="s">
        <v>6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20"/>
      <c r="O7" s="108" t="s">
        <v>7</v>
      </c>
      <c r="P7" s="109"/>
      <c r="Q7" s="98"/>
      <c r="R7" s="98"/>
      <c r="S7" s="98"/>
      <c r="T7" s="98"/>
      <c r="U7" s="98"/>
      <c r="V7" s="98"/>
      <c r="W7" s="98"/>
      <c r="X7" s="98"/>
      <c r="Y7" s="98"/>
    </row>
    <row r="8" spans="1:25" x14ac:dyDescent="0.35">
      <c r="A8" s="100"/>
      <c r="B8" s="107" t="s">
        <v>8</v>
      </c>
      <c r="C8" s="21"/>
      <c r="D8" s="52"/>
      <c r="E8" s="52"/>
      <c r="F8" s="52"/>
      <c r="G8" s="52"/>
      <c r="H8" s="52"/>
      <c r="I8" s="52"/>
      <c r="J8" s="52"/>
      <c r="K8" s="52"/>
      <c r="L8" s="52"/>
      <c r="M8" s="52"/>
      <c r="N8" s="22"/>
      <c r="O8" s="104"/>
      <c r="P8" s="103"/>
      <c r="Q8" s="98"/>
      <c r="R8" s="98"/>
      <c r="S8" s="98"/>
      <c r="T8" s="98"/>
      <c r="U8" s="98"/>
      <c r="V8" s="98"/>
      <c r="W8" s="98"/>
      <c r="X8" s="98"/>
      <c r="Y8" s="98"/>
    </row>
    <row r="9" spans="1:25" x14ac:dyDescent="0.35">
      <c r="A9" s="100"/>
      <c r="B9" s="107" t="s">
        <v>9</v>
      </c>
      <c r="C9" s="21"/>
      <c r="D9" s="52"/>
      <c r="E9" s="52"/>
      <c r="F9" s="52"/>
      <c r="G9" s="52"/>
      <c r="H9" s="52"/>
      <c r="I9" s="52"/>
      <c r="J9" s="52"/>
      <c r="K9" s="52"/>
      <c r="L9" s="52"/>
      <c r="M9" s="52"/>
      <c r="N9" s="22"/>
      <c r="O9" s="104"/>
      <c r="P9" s="103"/>
      <c r="Q9" s="98"/>
      <c r="R9" s="98"/>
      <c r="S9" s="98"/>
      <c r="T9" s="98"/>
      <c r="U9" s="98"/>
      <c r="V9" s="98"/>
      <c r="W9" s="98"/>
      <c r="X9" s="98"/>
      <c r="Y9" s="98"/>
    </row>
    <row r="10" spans="1:25" x14ac:dyDescent="0.35">
      <c r="A10" s="100"/>
      <c r="B10" s="107" t="s">
        <v>10</v>
      </c>
      <c r="C10" s="2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2"/>
      <c r="O10" s="104"/>
      <c r="P10" s="103"/>
      <c r="Q10" s="98"/>
      <c r="R10" s="98"/>
      <c r="S10" s="98"/>
      <c r="T10" s="98"/>
      <c r="U10" s="98"/>
      <c r="V10" s="98"/>
      <c r="W10" s="98"/>
      <c r="X10" s="98"/>
      <c r="Y10" s="98"/>
    </row>
    <row r="11" spans="1:25" x14ac:dyDescent="0.35">
      <c r="A11" s="100"/>
      <c r="B11" s="107" t="s">
        <v>11</v>
      </c>
      <c r="C11" s="21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22"/>
      <c r="O11" s="104"/>
      <c r="P11" s="103"/>
      <c r="Q11" s="98"/>
      <c r="R11" s="98"/>
      <c r="S11" s="98"/>
      <c r="T11" s="98"/>
      <c r="U11" s="98"/>
      <c r="V11" s="98"/>
      <c r="W11" s="98"/>
      <c r="X11" s="98"/>
      <c r="Y11" s="98"/>
    </row>
    <row r="12" spans="1:25" x14ac:dyDescent="0.35">
      <c r="A12" s="100"/>
      <c r="B12" s="107" t="s">
        <v>12</v>
      </c>
      <c r="C12" s="2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22"/>
      <c r="O12" s="104"/>
      <c r="P12" s="103"/>
      <c r="Q12" s="98"/>
      <c r="R12" s="98"/>
      <c r="S12" s="98"/>
      <c r="T12" s="98"/>
      <c r="U12" s="98"/>
      <c r="V12" s="98"/>
      <c r="W12" s="98"/>
      <c r="X12" s="98"/>
      <c r="Y12" s="98"/>
    </row>
    <row r="13" spans="1:25" x14ac:dyDescent="0.35">
      <c r="A13" s="100"/>
      <c r="B13" s="107" t="s">
        <v>13</v>
      </c>
      <c r="C13" s="21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22"/>
      <c r="O13" s="104"/>
      <c r="P13" s="103"/>
      <c r="Q13" s="98"/>
      <c r="R13" s="98"/>
      <c r="S13" s="98"/>
      <c r="T13" s="98"/>
      <c r="U13" s="98"/>
      <c r="V13" s="98"/>
      <c r="W13" s="98"/>
      <c r="X13" s="98"/>
      <c r="Y13" s="98"/>
    </row>
    <row r="14" spans="1:25" x14ac:dyDescent="0.35">
      <c r="A14" s="100"/>
      <c r="B14" s="107" t="s">
        <v>14</v>
      </c>
      <c r="C14" s="21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22"/>
      <c r="O14" s="104"/>
      <c r="P14" s="103"/>
      <c r="Q14" s="98"/>
      <c r="R14" s="98"/>
      <c r="S14" s="98"/>
      <c r="T14" s="98"/>
      <c r="U14" s="98"/>
      <c r="V14" s="98"/>
      <c r="W14" s="98"/>
      <c r="X14" s="98"/>
      <c r="Y14" s="98"/>
    </row>
    <row r="15" spans="1:25" x14ac:dyDescent="0.35">
      <c r="A15" s="100"/>
      <c r="B15" s="107" t="s">
        <v>15</v>
      </c>
      <c r="C15" s="21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22"/>
      <c r="O15" s="104"/>
      <c r="P15" s="103"/>
      <c r="Q15" s="98"/>
      <c r="R15" s="98"/>
      <c r="S15" s="98"/>
      <c r="T15" s="98"/>
      <c r="U15" s="98"/>
      <c r="V15" s="98"/>
      <c r="W15" s="98"/>
      <c r="X15" s="98"/>
      <c r="Y15" s="98"/>
    </row>
    <row r="16" spans="1:25" x14ac:dyDescent="0.35">
      <c r="A16" s="100"/>
      <c r="B16" s="107" t="s">
        <v>16</v>
      </c>
      <c r="C16" s="21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22"/>
      <c r="O16" s="104"/>
      <c r="P16" s="103"/>
      <c r="Q16" s="98"/>
      <c r="R16" s="98"/>
      <c r="S16" s="98"/>
      <c r="T16" s="98"/>
      <c r="U16" s="98"/>
      <c r="V16" s="98"/>
      <c r="W16" s="98"/>
      <c r="X16" s="98"/>
      <c r="Y16" s="98"/>
    </row>
    <row r="17" spans="1:25" x14ac:dyDescent="0.35">
      <c r="A17" s="100"/>
      <c r="B17" s="107" t="s">
        <v>17</v>
      </c>
      <c r="C17" s="21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22"/>
      <c r="O17" s="104"/>
      <c r="P17" s="103"/>
      <c r="Q17" s="98"/>
      <c r="R17" s="98"/>
      <c r="S17" s="98"/>
      <c r="T17" s="98"/>
      <c r="U17" s="98"/>
      <c r="V17" s="98"/>
      <c r="W17" s="98"/>
      <c r="X17" s="98"/>
      <c r="Y17" s="98"/>
    </row>
    <row r="18" spans="1:25" ht="16" thickBot="1" x14ac:dyDescent="0.4">
      <c r="A18" s="100"/>
      <c r="B18" s="107" t="s">
        <v>18</v>
      </c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5"/>
      <c r="O18" s="104"/>
      <c r="P18" s="103"/>
      <c r="Q18" s="98"/>
      <c r="R18" s="98"/>
      <c r="S18" s="98"/>
      <c r="T18" s="98"/>
      <c r="U18" s="98"/>
      <c r="V18" s="98"/>
      <c r="W18" s="98"/>
      <c r="X18" s="98"/>
      <c r="Y18" s="98"/>
    </row>
    <row r="19" spans="1:25" x14ac:dyDescent="0.35">
      <c r="A19" s="100"/>
      <c r="B19" s="102"/>
      <c r="C19" s="107" t="s">
        <v>6</v>
      </c>
      <c r="D19" s="107" t="s">
        <v>8</v>
      </c>
      <c r="E19" s="107" t="s">
        <v>9</v>
      </c>
      <c r="F19" s="107" t="s">
        <v>10</v>
      </c>
      <c r="G19" s="107" t="s">
        <v>11</v>
      </c>
      <c r="H19" s="107" t="s">
        <v>12</v>
      </c>
      <c r="I19" s="107" t="s">
        <v>13</v>
      </c>
      <c r="J19" s="107" t="s">
        <v>14</v>
      </c>
      <c r="K19" s="107" t="s">
        <v>15</v>
      </c>
      <c r="L19" s="107" t="s">
        <v>16</v>
      </c>
      <c r="M19" s="107" t="s">
        <v>17</v>
      </c>
      <c r="N19" s="107" t="s">
        <v>18</v>
      </c>
      <c r="O19" s="104"/>
      <c r="P19" s="103"/>
      <c r="Q19" s="98"/>
      <c r="R19" s="98"/>
      <c r="S19" s="98"/>
      <c r="T19" s="98"/>
      <c r="U19" s="98"/>
      <c r="V19" s="98"/>
      <c r="W19" s="98"/>
      <c r="X19" s="98"/>
      <c r="Y19" s="98"/>
    </row>
    <row r="20" spans="1:25" x14ac:dyDescent="0.35">
      <c r="A20" s="110"/>
      <c r="B20" s="102"/>
      <c r="C20" s="111"/>
      <c r="D20" s="111"/>
      <c r="E20" s="111"/>
      <c r="F20" s="111" t="s">
        <v>19</v>
      </c>
      <c r="G20" s="111"/>
      <c r="H20" s="111"/>
      <c r="I20" s="111"/>
      <c r="J20" s="104"/>
      <c r="K20" s="104"/>
      <c r="L20" s="104"/>
      <c r="M20" s="104"/>
      <c r="N20" s="104"/>
      <c r="O20" s="104"/>
      <c r="P20" s="112"/>
      <c r="Q20" s="98"/>
      <c r="R20" s="98"/>
      <c r="S20" s="98"/>
      <c r="T20" s="98"/>
      <c r="U20" s="98"/>
      <c r="V20" s="98"/>
      <c r="W20" s="98"/>
      <c r="X20" s="98"/>
      <c r="Y20" s="98"/>
    </row>
    <row r="21" spans="1:25" ht="16" thickBot="1" x14ac:dyDescent="0.4">
      <c r="A21" s="110"/>
      <c r="B21" s="11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12"/>
      <c r="Q21" s="98"/>
      <c r="R21" s="98"/>
      <c r="S21" s="98"/>
      <c r="T21" s="98"/>
      <c r="U21" s="98"/>
      <c r="V21" s="98"/>
      <c r="W21" s="98"/>
      <c r="X21" s="98"/>
      <c r="Y21" s="98"/>
    </row>
    <row r="22" spans="1:25" ht="16" thickBot="1" x14ac:dyDescent="0.4">
      <c r="A22" s="100"/>
      <c r="C22" s="223" t="s">
        <v>95</v>
      </c>
      <c r="D22" s="224"/>
      <c r="E22" s="224"/>
      <c r="F22" s="224"/>
      <c r="G22" s="225" t="s">
        <v>97</v>
      </c>
      <c r="H22" s="226">
        <f>MIN(C7:N18)</f>
        <v>0</v>
      </c>
      <c r="I22" s="227"/>
      <c r="J22" s="225" t="s">
        <v>98</v>
      </c>
      <c r="K22" s="228">
        <f>MAX(C7:N18)</f>
        <v>0</v>
      </c>
      <c r="L22" s="227"/>
      <c r="M22" s="225" t="s">
        <v>96</v>
      </c>
      <c r="N22" s="229" t="e">
        <f>ROUND(AVERAGE(C7:N18),0)</f>
        <v>#DIV/0!</v>
      </c>
      <c r="O22" s="104"/>
      <c r="P22" s="112"/>
      <c r="Q22" s="98"/>
      <c r="R22" s="98"/>
      <c r="S22" s="98"/>
      <c r="T22" s="98"/>
      <c r="U22" s="98"/>
      <c r="V22" s="98"/>
      <c r="W22" s="98"/>
      <c r="X22" s="98"/>
      <c r="Y22" s="98"/>
    </row>
    <row r="23" spans="1:25" ht="16" thickBot="1" x14ac:dyDescent="0.4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6"/>
      <c r="Q23" s="98"/>
      <c r="R23" s="98"/>
      <c r="S23" s="98"/>
      <c r="T23" s="98"/>
      <c r="U23" s="98"/>
      <c r="V23" s="98"/>
      <c r="W23" s="98"/>
      <c r="X23" s="98"/>
      <c r="Y23" s="98"/>
    </row>
    <row r="24" spans="1:25" x14ac:dyDescent="0.35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</row>
    <row r="25" spans="1:25" x14ac:dyDescent="0.35">
      <c r="A25" s="98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</row>
    <row r="26" spans="1:25" x14ac:dyDescent="0.35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</row>
    <row r="27" spans="1:25" x14ac:dyDescent="0.35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</row>
    <row r="28" spans="1:25" x14ac:dyDescent="0.35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</row>
    <row r="29" spans="1:25" x14ac:dyDescent="0.3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</row>
    <row r="30" spans="1:25" x14ac:dyDescent="0.35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</row>
    <row r="31" spans="1:25" x14ac:dyDescent="0.35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</row>
    <row r="32" spans="1:25" x14ac:dyDescent="0.35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</row>
    <row r="33" spans="1:25" x14ac:dyDescent="0.3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</row>
    <row r="34" spans="1:25" x14ac:dyDescent="0.3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</row>
    <row r="35" spans="1:25" x14ac:dyDescent="0.3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</row>
    <row r="36" spans="1:25" x14ac:dyDescent="0.3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</row>
    <row r="37" spans="1:25" x14ac:dyDescent="0.3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</row>
    <row r="38" spans="1:25" x14ac:dyDescent="0.3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</row>
    <row r="39" spans="1:25" x14ac:dyDescent="0.3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</row>
    <row r="40" spans="1:25" x14ac:dyDescent="0.3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</row>
    <row r="41" spans="1:25" x14ac:dyDescent="0.3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</row>
    <row r="42" spans="1:25" x14ac:dyDescent="0.3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</row>
    <row r="43" spans="1:25" x14ac:dyDescent="0.3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</row>
    <row r="44" spans="1:25" x14ac:dyDescent="0.3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</row>
    <row r="45" spans="1:25" x14ac:dyDescent="0.3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</row>
    <row r="46" spans="1:25" x14ac:dyDescent="0.3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</row>
    <row r="47" spans="1:25" x14ac:dyDescent="0.3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</row>
    <row r="48" spans="1:25" x14ac:dyDescent="0.3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</row>
    <row r="49" spans="1:25" x14ac:dyDescent="0.3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</row>
    <row r="50" spans="1:25" x14ac:dyDescent="0.3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</row>
    <row r="51" spans="1:25" x14ac:dyDescent="0.3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</row>
    <row r="52" spans="1:25" x14ac:dyDescent="0.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</row>
    <row r="53" spans="1:25" x14ac:dyDescent="0.3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</row>
    <row r="54" spans="1:25" x14ac:dyDescent="0.3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</row>
    <row r="55" spans="1:25" x14ac:dyDescent="0.3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</row>
    <row r="56" spans="1:25" x14ac:dyDescent="0.3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</row>
    <row r="57" spans="1:25" x14ac:dyDescent="0.3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</row>
    <row r="58" spans="1:25" x14ac:dyDescent="0.3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</row>
    <row r="59" spans="1:25" x14ac:dyDescent="0.3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</row>
    <row r="60" spans="1:25" x14ac:dyDescent="0.3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</row>
    <row r="61" spans="1:25" x14ac:dyDescent="0.3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</row>
    <row r="62" spans="1:25" x14ac:dyDescent="0.3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</row>
    <row r="63" spans="1:25" x14ac:dyDescent="0.3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</row>
    <row r="64" spans="1:25" x14ac:dyDescent="0.35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</row>
    <row r="65" spans="1:25" x14ac:dyDescent="0.3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</row>
    <row r="66" spans="1:25" x14ac:dyDescent="0.3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</row>
    <row r="67" spans="1:25" x14ac:dyDescent="0.3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</row>
    <row r="68" spans="1:25" x14ac:dyDescent="0.3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</row>
    <row r="69" spans="1:25" x14ac:dyDescent="0.3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</row>
    <row r="70" spans="1:25" x14ac:dyDescent="0.3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</row>
  </sheetData>
  <sheetProtection algorithmName="SHA-512" hashValue="LA4puHyoYK/Ytb2f/NBqVUkj6OqPIOOrbMF6JyCw/D0uMvvnSEl3NND1rCDLLTpng+ffGjVb/rc0v7HYb2qhpQ==" saltValue="IsoCO7Nury8XGr6NOx6Kew==" spinCount="100000" sheet="1" objects="1" scenarios="1"/>
  <mergeCells count="5">
    <mergeCell ref="D3:G3"/>
    <mergeCell ref="D4:G4"/>
    <mergeCell ref="L3:N3"/>
    <mergeCell ref="L4:N4"/>
    <mergeCell ref="L6:N6"/>
  </mergeCells>
  <printOptions horizontalCentered="1" verticalCentered="1"/>
  <pageMargins left="0.39370078740157483" right="0.39370078740157483" top="0.39370078740157483" bottom="0.39370078740157483" header="0.11811023622047245" footer="0.31496062992125984"/>
  <pageSetup paperSize="9" orientation="landscape" horizontalDpi="4294967293" verticalDpi="0" r:id="rId1"/>
  <headerFooter>
    <oddFooter>&amp;LBSA Levels Calculator Rev 6&amp;R&amp;D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5E8C1-1FF8-4682-8771-CEA704C34425}">
  <sheetPr>
    <pageSetUpPr fitToPage="1"/>
  </sheetPr>
  <dimension ref="A1:X84"/>
  <sheetViews>
    <sheetView topLeftCell="A8" zoomScaleNormal="100" workbookViewId="0">
      <selection activeCell="B2" sqref="B2"/>
    </sheetView>
  </sheetViews>
  <sheetFormatPr defaultColWidth="8.81640625" defaultRowHeight="15.5" x14ac:dyDescent="0.35"/>
  <cols>
    <col min="1" max="1" width="5.81640625" style="99" customWidth="1"/>
    <col min="2" max="2" width="6.1796875" style="99" customWidth="1"/>
    <col min="3" max="3" width="6" style="99" customWidth="1"/>
    <col min="4" max="14" width="6.1796875" style="99" customWidth="1"/>
    <col min="15" max="15" width="7.54296875" style="99" customWidth="1"/>
    <col min="16" max="24" width="8.81640625" style="98"/>
    <col min="25" max="16384" width="8.81640625" style="99"/>
  </cols>
  <sheetData>
    <row r="1" spans="1:15" ht="21" x14ac:dyDescent="0.35">
      <c r="A1" s="117"/>
      <c r="B1" s="217" t="s">
        <v>94</v>
      </c>
      <c r="C1" s="94"/>
      <c r="D1" s="94"/>
      <c r="E1" s="94"/>
      <c r="F1" s="94"/>
      <c r="G1" s="94"/>
      <c r="H1" s="94"/>
      <c r="I1" s="94"/>
      <c r="J1" s="218"/>
      <c r="K1" s="218"/>
      <c r="L1" s="218"/>
      <c r="M1" s="218"/>
      <c r="N1" s="218"/>
      <c r="O1" s="118"/>
    </row>
    <row r="2" spans="1:15" ht="21" x14ac:dyDescent="0.35">
      <c r="A2" s="110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222" t="s">
        <v>72</v>
      </c>
      <c r="O2" s="121"/>
    </row>
    <row r="3" spans="1:15" ht="21" x14ac:dyDescent="0.35">
      <c r="A3" s="100"/>
      <c r="B3" s="101" t="s">
        <v>1</v>
      </c>
      <c r="D3" s="243">
        <f>INPUT!D3</f>
        <v>0</v>
      </c>
      <c r="E3" s="243"/>
      <c r="F3" s="243"/>
      <c r="G3" s="243"/>
      <c r="H3" s="102"/>
      <c r="I3" s="101" t="s">
        <v>2</v>
      </c>
      <c r="J3" s="102"/>
      <c r="K3" s="102"/>
      <c r="L3" s="244">
        <f>INPUT!L3</f>
        <v>0</v>
      </c>
      <c r="M3" s="245"/>
      <c r="N3" s="246"/>
      <c r="O3" s="121"/>
    </row>
    <row r="4" spans="1:15" ht="21" x14ac:dyDescent="0.35">
      <c r="A4" s="100"/>
      <c r="B4" s="101" t="s">
        <v>3</v>
      </c>
      <c r="D4" s="243">
        <f>INPUT!D4</f>
        <v>0</v>
      </c>
      <c r="E4" s="243"/>
      <c r="F4" s="243"/>
      <c r="G4" s="243"/>
      <c r="H4" s="102"/>
      <c r="I4" s="101" t="s">
        <v>4</v>
      </c>
      <c r="J4" s="102"/>
      <c r="K4" s="102"/>
      <c r="L4" s="247">
        <f>INPUT!L4</f>
        <v>0</v>
      </c>
      <c r="M4" s="247"/>
      <c r="N4" s="247"/>
      <c r="O4" s="121"/>
    </row>
    <row r="5" spans="1:15" ht="21.5" thickBot="1" x14ac:dyDescent="0.4">
      <c r="A5" s="110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1"/>
      <c r="M5" s="102"/>
      <c r="N5" s="101"/>
      <c r="O5" s="121"/>
    </row>
    <row r="6" spans="1:15" ht="19.899999999999999" customHeight="1" thickBot="1" x14ac:dyDescent="0.4">
      <c r="A6" s="110"/>
      <c r="B6" s="104"/>
      <c r="C6" s="104"/>
      <c r="D6" s="122" t="s">
        <v>75</v>
      </c>
      <c r="E6" s="123"/>
      <c r="F6" s="124"/>
      <c r="G6" s="153">
        <v>3</v>
      </c>
      <c r="H6" s="104" t="s">
        <v>5</v>
      </c>
      <c r="I6" s="104"/>
      <c r="J6" s="104"/>
      <c r="K6" s="104"/>
      <c r="L6" s="104"/>
      <c r="M6" s="104"/>
      <c r="N6" s="104"/>
      <c r="O6" s="112"/>
    </row>
    <row r="7" spans="1:15" ht="16" thickBot="1" x14ac:dyDescent="0.4">
      <c r="A7" s="110"/>
      <c r="B7" s="102"/>
      <c r="C7" s="105"/>
      <c r="D7" s="105"/>
      <c r="E7" s="105"/>
      <c r="F7" s="105"/>
      <c r="G7" s="105"/>
      <c r="H7" s="105"/>
      <c r="I7" s="105"/>
      <c r="J7" s="105"/>
      <c r="K7" s="125"/>
      <c r="L7" s="102"/>
      <c r="M7" s="102"/>
      <c r="N7" s="102"/>
      <c r="O7" s="103"/>
    </row>
    <row r="8" spans="1:15" ht="22.9" customHeight="1" x14ac:dyDescent="0.35">
      <c r="A8" s="110"/>
      <c r="B8" s="107" t="s">
        <v>6</v>
      </c>
      <c r="C8" s="126" t="e">
        <f>INPUT!$N$22-INPUT!C7</f>
        <v>#DIV/0!</v>
      </c>
      <c r="D8" s="127" t="e">
        <f>INPUT!$N$22-INPUT!D7</f>
        <v>#DIV/0!</v>
      </c>
      <c r="E8" s="127" t="e">
        <f>INPUT!$N$22-INPUT!E7</f>
        <v>#DIV/0!</v>
      </c>
      <c r="F8" s="127" t="e">
        <f>INPUT!$N$22-INPUT!F7</f>
        <v>#DIV/0!</v>
      </c>
      <c r="G8" s="127" t="e">
        <f>INPUT!$N$22-INPUT!G7</f>
        <v>#DIV/0!</v>
      </c>
      <c r="H8" s="127" t="e">
        <f>INPUT!$N$22-INPUT!H7</f>
        <v>#DIV/0!</v>
      </c>
      <c r="I8" s="127" t="e">
        <f>INPUT!$N$22-INPUT!I7</f>
        <v>#DIV/0!</v>
      </c>
      <c r="J8" s="127" t="e">
        <f>INPUT!$N$22-INPUT!J7</f>
        <v>#DIV/0!</v>
      </c>
      <c r="K8" s="127" t="e">
        <f>INPUT!$N$22-INPUT!K7</f>
        <v>#DIV/0!</v>
      </c>
      <c r="L8" s="127" t="e">
        <f>INPUT!$N$22-INPUT!L7</f>
        <v>#DIV/0!</v>
      </c>
      <c r="M8" s="127" t="e">
        <f>INPUT!$N$22-INPUT!M7</f>
        <v>#DIV/0!</v>
      </c>
      <c r="N8" s="128" t="e">
        <f>INPUT!$N$22-INPUT!N7</f>
        <v>#DIV/0!</v>
      </c>
      <c r="O8" s="129"/>
    </row>
    <row r="9" spans="1:15" ht="19.899999999999999" customHeight="1" x14ac:dyDescent="0.35">
      <c r="A9" s="110"/>
      <c r="B9" s="107" t="s">
        <v>8</v>
      </c>
      <c r="C9" s="130" t="e">
        <f>INPUT!$N$22-INPUT!C8</f>
        <v>#DIV/0!</v>
      </c>
      <c r="D9" s="131" t="e">
        <f>INPUT!$N$22-INPUT!D8</f>
        <v>#DIV/0!</v>
      </c>
      <c r="E9" s="131" t="e">
        <f>INPUT!$N$22-INPUT!E8</f>
        <v>#DIV/0!</v>
      </c>
      <c r="F9" s="131" t="e">
        <f>INPUT!$N$22-INPUT!F8</f>
        <v>#DIV/0!</v>
      </c>
      <c r="G9" s="131" t="e">
        <f>INPUT!$N$22-INPUT!G8</f>
        <v>#DIV/0!</v>
      </c>
      <c r="H9" s="131" t="e">
        <f>INPUT!$N$22-INPUT!H8</f>
        <v>#DIV/0!</v>
      </c>
      <c r="I9" s="131" t="e">
        <f>INPUT!$N$22-INPUT!I8</f>
        <v>#DIV/0!</v>
      </c>
      <c r="J9" s="131" t="e">
        <f>INPUT!$N$22-INPUT!J8</f>
        <v>#DIV/0!</v>
      </c>
      <c r="K9" s="131" t="e">
        <f>INPUT!$N$22-INPUT!K8</f>
        <v>#DIV/0!</v>
      </c>
      <c r="L9" s="131" t="e">
        <f>INPUT!$N$22-INPUT!L8</f>
        <v>#DIV/0!</v>
      </c>
      <c r="M9" s="131" t="e">
        <f>INPUT!$N$22-INPUT!M8</f>
        <v>#DIV/0!</v>
      </c>
      <c r="N9" s="132" t="e">
        <f>INPUT!$N$22-INPUT!N8</f>
        <v>#DIV/0!</v>
      </c>
      <c r="O9" s="133" t="s">
        <v>7</v>
      </c>
    </row>
    <row r="10" spans="1:15" ht="19.899999999999999" customHeight="1" x14ac:dyDescent="0.35">
      <c r="A10" s="110"/>
      <c r="B10" s="107" t="s">
        <v>9</v>
      </c>
      <c r="C10" s="130" t="e">
        <f>INPUT!$N$22-INPUT!C9</f>
        <v>#DIV/0!</v>
      </c>
      <c r="D10" s="131" t="e">
        <f>INPUT!$N$22-INPUT!D9</f>
        <v>#DIV/0!</v>
      </c>
      <c r="E10" s="131" t="e">
        <f>INPUT!$N$22-INPUT!E9</f>
        <v>#DIV/0!</v>
      </c>
      <c r="F10" s="131" t="e">
        <f>INPUT!$N$22-INPUT!F9</f>
        <v>#DIV/0!</v>
      </c>
      <c r="G10" s="131" t="e">
        <f>INPUT!$N$22-INPUT!G9</f>
        <v>#DIV/0!</v>
      </c>
      <c r="H10" s="131" t="e">
        <f>INPUT!$N$22-INPUT!H9</f>
        <v>#DIV/0!</v>
      </c>
      <c r="I10" s="131" t="e">
        <f>INPUT!$N$22-INPUT!I9</f>
        <v>#DIV/0!</v>
      </c>
      <c r="J10" s="131" t="e">
        <f>INPUT!$N$22-INPUT!J9</f>
        <v>#DIV/0!</v>
      </c>
      <c r="K10" s="131" t="e">
        <f>INPUT!$N$22-INPUT!K9</f>
        <v>#DIV/0!</v>
      </c>
      <c r="L10" s="131" t="e">
        <f>INPUT!$N$22-INPUT!L9</f>
        <v>#DIV/0!</v>
      </c>
      <c r="M10" s="131" t="e">
        <f>INPUT!$N$22-INPUT!M9</f>
        <v>#DIV/0!</v>
      </c>
      <c r="N10" s="132" t="e">
        <f>INPUT!$N$22-INPUT!N9</f>
        <v>#DIV/0!</v>
      </c>
      <c r="O10" s="103"/>
    </row>
    <row r="11" spans="1:15" ht="19.899999999999999" customHeight="1" x14ac:dyDescent="0.35">
      <c r="A11" s="110"/>
      <c r="B11" s="107" t="s">
        <v>10</v>
      </c>
      <c r="C11" s="130" t="e">
        <f>INPUT!$N$22-INPUT!C10</f>
        <v>#DIV/0!</v>
      </c>
      <c r="D11" s="131" t="e">
        <f>INPUT!$N$22-INPUT!D10</f>
        <v>#DIV/0!</v>
      </c>
      <c r="E11" s="131" t="e">
        <f>INPUT!$N$22-INPUT!E10</f>
        <v>#DIV/0!</v>
      </c>
      <c r="F11" s="131" t="e">
        <f>INPUT!$N$22-INPUT!F10</f>
        <v>#DIV/0!</v>
      </c>
      <c r="G11" s="131" t="e">
        <f>INPUT!$N$22-INPUT!G10</f>
        <v>#DIV/0!</v>
      </c>
      <c r="H11" s="131" t="e">
        <f>INPUT!$N$22-INPUT!H10</f>
        <v>#DIV/0!</v>
      </c>
      <c r="I11" s="131" t="e">
        <f>INPUT!$N$22-INPUT!I10</f>
        <v>#DIV/0!</v>
      </c>
      <c r="J11" s="131" t="e">
        <f>INPUT!$N$22-INPUT!J10</f>
        <v>#DIV/0!</v>
      </c>
      <c r="K11" s="131" t="e">
        <f>INPUT!$N$22-INPUT!K10</f>
        <v>#DIV/0!</v>
      </c>
      <c r="L11" s="131" t="e">
        <f>INPUT!$N$22-INPUT!L10</f>
        <v>#DIV/0!</v>
      </c>
      <c r="M11" s="131" t="e">
        <f>INPUT!$N$22-INPUT!M10</f>
        <v>#DIV/0!</v>
      </c>
      <c r="N11" s="132" t="e">
        <f>INPUT!$N$22-INPUT!N10</f>
        <v>#DIV/0!</v>
      </c>
      <c r="O11" s="103"/>
    </row>
    <row r="12" spans="1:15" ht="19.899999999999999" customHeight="1" x14ac:dyDescent="0.35">
      <c r="A12" s="110"/>
      <c r="B12" s="107" t="s">
        <v>11</v>
      </c>
      <c r="C12" s="130" t="e">
        <f>INPUT!$N$22-INPUT!C11</f>
        <v>#DIV/0!</v>
      </c>
      <c r="D12" s="131" t="e">
        <f>INPUT!$N$22-INPUT!D11</f>
        <v>#DIV/0!</v>
      </c>
      <c r="E12" s="131" t="e">
        <f>INPUT!$N$22-INPUT!E11</f>
        <v>#DIV/0!</v>
      </c>
      <c r="F12" s="131" t="e">
        <f>INPUT!$N$22-INPUT!F11</f>
        <v>#DIV/0!</v>
      </c>
      <c r="G12" s="131" t="e">
        <f>INPUT!$N$22-INPUT!G11</f>
        <v>#DIV/0!</v>
      </c>
      <c r="H12" s="131" t="e">
        <f>INPUT!$N$22-INPUT!H11</f>
        <v>#DIV/0!</v>
      </c>
      <c r="I12" s="131" t="e">
        <f>INPUT!$N$22-INPUT!I11</f>
        <v>#DIV/0!</v>
      </c>
      <c r="J12" s="131" t="e">
        <f>INPUT!$N$22-INPUT!J11</f>
        <v>#DIV/0!</v>
      </c>
      <c r="K12" s="131" t="e">
        <f>INPUT!$N$22-INPUT!K11</f>
        <v>#DIV/0!</v>
      </c>
      <c r="L12" s="131" t="e">
        <f>INPUT!$N$22-INPUT!L11</f>
        <v>#DIV/0!</v>
      </c>
      <c r="M12" s="131" t="e">
        <f>INPUT!$N$22-INPUT!M11</f>
        <v>#DIV/0!</v>
      </c>
      <c r="N12" s="132" t="e">
        <f>INPUT!$N$22-INPUT!N11</f>
        <v>#DIV/0!</v>
      </c>
      <c r="O12" s="103"/>
    </row>
    <row r="13" spans="1:15" ht="19.899999999999999" customHeight="1" x14ac:dyDescent="0.35">
      <c r="A13" s="110"/>
      <c r="B13" s="107" t="s">
        <v>12</v>
      </c>
      <c r="C13" s="130" t="e">
        <f>INPUT!$N$22-INPUT!C12</f>
        <v>#DIV/0!</v>
      </c>
      <c r="D13" s="131" t="e">
        <f>INPUT!$N$22-INPUT!D12</f>
        <v>#DIV/0!</v>
      </c>
      <c r="E13" s="131" t="e">
        <f>INPUT!$N$22-INPUT!E12</f>
        <v>#DIV/0!</v>
      </c>
      <c r="F13" s="131" t="e">
        <f>INPUT!$N$22-INPUT!F12</f>
        <v>#DIV/0!</v>
      </c>
      <c r="G13" s="131" t="e">
        <f>INPUT!$N$22-INPUT!G12</f>
        <v>#DIV/0!</v>
      </c>
      <c r="H13" s="131" t="e">
        <f>INPUT!$N$22-INPUT!H12</f>
        <v>#DIV/0!</v>
      </c>
      <c r="I13" s="131" t="e">
        <f>INPUT!$N$22-INPUT!I12</f>
        <v>#DIV/0!</v>
      </c>
      <c r="J13" s="131" t="e">
        <f>INPUT!$N$22-INPUT!J12</f>
        <v>#DIV/0!</v>
      </c>
      <c r="K13" s="131" t="e">
        <f>INPUT!$N$22-INPUT!K12</f>
        <v>#DIV/0!</v>
      </c>
      <c r="L13" s="131" t="e">
        <f>INPUT!$N$22-INPUT!L12</f>
        <v>#DIV/0!</v>
      </c>
      <c r="M13" s="131" t="e">
        <f>INPUT!$N$22-INPUT!M12</f>
        <v>#DIV/0!</v>
      </c>
      <c r="N13" s="132" t="e">
        <f>INPUT!$N$22-INPUT!N12</f>
        <v>#DIV/0!</v>
      </c>
      <c r="O13" s="103"/>
    </row>
    <row r="14" spans="1:15" ht="19.899999999999999" customHeight="1" x14ac:dyDescent="0.35">
      <c r="A14" s="110"/>
      <c r="B14" s="107" t="s">
        <v>13</v>
      </c>
      <c r="C14" s="130" t="e">
        <f>INPUT!$N$22-INPUT!C13</f>
        <v>#DIV/0!</v>
      </c>
      <c r="D14" s="131" t="e">
        <f>INPUT!$N$22-INPUT!D13</f>
        <v>#DIV/0!</v>
      </c>
      <c r="E14" s="131" t="e">
        <f>INPUT!$N$22-INPUT!E13</f>
        <v>#DIV/0!</v>
      </c>
      <c r="F14" s="131" t="e">
        <f>INPUT!$N$22-INPUT!F13</f>
        <v>#DIV/0!</v>
      </c>
      <c r="G14" s="131" t="e">
        <f>INPUT!$N$22-INPUT!G13</f>
        <v>#DIV/0!</v>
      </c>
      <c r="H14" s="131" t="e">
        <f>INPUT!$N$22-INPUT!H13</f>
        <v>#DIV/0!</v>
      </c>
      <c r="I14" s="131" t="e">
        <f>INPUT!$N$22-INPUT!I13</f>
        <v>#DIV/0!</v>
      </c>
      <c r="J14" s="131" t="e">
        <f>INPUT!$N$22-INPUT!J13</f>
        <v>#DIV/0!</v>
      </c>
      <c r="K14" s="131" t="e">
        <f>INPUT!$N$22-INPUT!K13</f>
        <v>#DIV/0!</v>
      </c>
      <c r="L14" s="131" t="e">
        <f>INPUT!$N$22-INPUT!L13</f>
        <v>#DIV/0!</v>
      </c>
      <c r="M14" s="131" t="e">
        <f>INPUT!$N$22-INPUT!M13</f>
        <v>#DIV/0!</v>
      </c>
      <c r="N14" s="132" t="e">
        <f>INPUT!$N$22-INPUT!N13</f>
        <v>#DIV/0!</v>
      </c>
      <c r="O14" s="103"/>
    </row>
    <row r="15" spans="1:15" ht="19.899999999999999" customHeight="1" x14ac:dyDescent="0.35">
      <c r="A15" s="110"/>
      <c r="B15" s="107" t="s">
        <v>14</v>
      </c>
      <c r="C15" s="130" t="e">
        <f>INPUT!$N$22-INPUT!C14</f>
        <v>#DIV/0!</v>
      </c>
      <c r="D15" s="131" t="e">
        <f>INPUT!$N$22-INPUT!D14</f>
        <v>#DIV/0!</v>
      </c>
      <c r="E15" s="131" t="e">
        <f>INPUT!$N$22-INPUT!E14</f>
        <v>#DIV/0!</v>
      </c>
      <c r="F15" s="131" t="e">
        <f>INPUT!$N$22-INPUT!F14</f>
        <v>#DIV/0!</v>
      </c>
      <c r="G15" s="131" t="e">
        <f>INPUT!$N$22-INPUT!G14</f>
        <v>#DIV/0!</v>
      </c>
      <c r="H15" s="131" t="e">
        <f>INPUT!$N$22-INPUT!H14</f>
        <v>#DIV/0!</v>
      </c>
      <c r="I15" s="131" t="e">
        <f>INPUT!$N$22-INPUT!I14</f>
        <v>#DIV/0!</v>
      </c>
      <c r="J15" s="131" t="e">
        <f>INPUT!$N$22-INPUT!J14</f>
        <v>#DIV/0!</v>
      </c>
      <c r="K15" s="131" t="e">
        <f>INPUT!$N$22-INPUT!K14</f>
        <v>#DIV/0!</v>
      </c>
      <c r="L15" s="131" t="e">
        <f>INPUT!$N$22-INPUT!L14</f>
        <v>#DIV/0!</v>
      </c>
      <c r="M15" s="131" t="e">
        <f>INPUT!$N$22-INPUT!M14</f>
        <v>#DIV/0!</v>
      </c>
      <c r="N15" s="132" t="e">
        <f>INPUT!$N$22-INPUT!N14</f>
        <v>#DIV/0!</v>
      </c>
      <c r="O15" s="103"/>
    </row>
    <row r="16" spans="1:15" ht="19.899999999999999" customHeight="1" x14ac:dyDescent="0.35">
      <c r="A16" s="110"/>
      <c r="B16" s="107" t="s">
        <v>15</v>
      </c>
      <c r="C16" s="130" t="e">
        <f>INPUT!$N$22-INPUT!C15</f>
        <v>#DIV/0!</v>
      </c>
      <c r="D16" s="131" t="e">
        <f>INPUT!$N$22-INPUT!D15</f>
        <v>#DIV/0!</v>
      </c>
      <c r="E16" s="131" t="e">
        <f>INPUT!$N$22-INPUT!E15</f>
        <v>#DIV/0!</v>
      </c>
      <c r="F16" s="131" t="e">
        <f>INPUT!$N$22-INPUT!F15</f>
        <v>#DIV/0!</v>
      </c>
      <c r="G16" s="131" t="e">
        <f>INPUT!$N$22-INPUT!G15</f>
        <v>#DIV/0!</v>
      </c>
      <c r="H16" s="131" t="e">
        <f>INPUT!$N$22-INPUT!H15</f>
        <v>#DIV/0!</v>
      </c>
      <c r="I16" s="131" t="e">
        <f>INPUT!$N$22-INPUT!I15</f>
        <v>#DIV/0!</v>
      </c>
      <c r="J16" s="131" t="e">
        <f>INPUT!$N$22-INPUT!J15</f>
        <v>#DIV/0!</v>
      </c>
      <c r="K16" s="131" t="e">
        <f>INPUT!$N$22-INPUT!K15</f>
        <v>#DIV/0!</v>
      </c>
      <c r="L16" s="131" t="e">
        <f>INPUT!$N$22-INPUT!L15</f>
        <v>#DIV/0!</v>
      </c>
      <c r="M16" s="131" t="e">
        <f>INPUT!$N$22-INPUT!M15</f>
        <v>#DIV/0!</v>
      </c>
      <c r="N16" s="132" t="e">
        <f>INPUT!$N$22-INPUT!N15</f>
        <v>#DIV/0!</v>
      </c>
      <c r="O16" s="134"/>
    </row>
    <row r="17" spans="1:15" ht="19.899999999999999" customHeight="1" x14ac:dyDescent="0.35">
      <c r="A17" s="110"/>
      <c r="B17" s="107" t="s">
        <v>16</v>
      </c>
      <c r="C17" s="130" t="e">
        <f>INPUT!$N$22-INPUT!C16</f>
        <v>#DIV/0!</v>
      </c>
      <c r="D17" s="131" t="e">
        <f>INPUT!$N$22-INPUT!D16</f>
        <v>#DIV/0!</v>
      </c>
      <c r="E17" s="131" t="e">
        <f>INPUT!$N$22-INPUT!E16</f>
        <v>#DIV/0!</v>
      </c>
      <c r="F17" s="131" t="e">
        <f>INPUT!$N$22-INPUT!F16</f>
        <v>#DIV/0!</v>
      </c>
      <c r="G17" s="131" t="e">
        <f>INPUT!$N$22-INPUT!G16</f>
        <v>#DIV/0!</v>
      </c>
      <c r="H17" s="131" t="e">
        <f>INPUT!$N$22-INPUT!H16</f>
        <v>#DIV/0!</v>
      </c>
      <c r="I17" s="131" t="e">
        <f>INPUT!$N$22-INPUT!I16</f>
        <v>#DIV/0!</v>
      </c>
      <c r="J17" s="131" t="e">
        <f>INPUT!$N$22-INPUT!J16</f>
        <v>#DIV/0!</v>
      </c>
      <c r="K17" s="131" t="e">
        <f>INPUT!$N$22-INPUT!K16</f>
        <v>#DIV/0!</v>
      </c>
      <c r="L17" s="131" t="e">
        <f>INPUT!$N$22-INPUT!L16</f>
        <v>#DIV/0!</v>
      </c>
      <c r="M17" s="131" t="e">
        <f>INPUT!$N$22-INPUT!M16</f>
        <v>#DIV/0!</v>
      </c>
      <c r="N17" s="132" t="e">
        <f>INPUT!$N$22-INPUT!N16</f>
        <v>#DIV/0!</v>
      </c>
      <c r="O17" s="103"/>
    </row>
    <row r="18" spans="1:15" ht="19.899999999999999" customHeight="1" x14ac:dyDescent="0.35">
      <c r="A18" s="110"/>
      <c r="B18" s="107" t="s">
        <v>17</v>
      </c>
      <c r="C18" s="130" t="e">
        <f>INPUT!$N$22-INPUT!C17</f>
        <v>#DIV/0!</v>
      </c>
      <c r="D18" s="131" t="e">
        <f>INPUT!$N$22-INPUT!D17</f>
        <v>#DIV/0!</v>
      </c>
      <c r="E18" s="131" t="e">
        <f>INPUT!$N$22-INPUT!E17</f>
        <v>#DIV/0!</v>
      </c>
      <c r="F18" s="131" t="e">
        <f>INPUT!$N$22-INPUT!F17</f>
        <v>#DIV/0!</v>
      </c>
      <c r="G18" s="131" t="e">
        <f>INPUT!$N$22-INPUT!G17</f>
        <v>#DIV/0!</v>
      </c>
      <c r="H18" s="131" t="e">
        <f>INPUT!$N$22-INPUT!H17</f>
        <v>#DIV/0!</v>
      </c>
      <c r="I18" s="131" t="e">
        <f>INPUT!$N$22-INPUT!I17</f>
        <v>#DIV/0!</v>
      </c>
      <c r="J18" s="131" t="e">
        <f>INPUT!$N$22-INPUT!J17</f>
        <v>#DIV/0!</v>
      </c>
      <c r="K18" s="131" t="e">
        <f>INPUT!$N$22-INPUT!K17</f>
        <v>#DIV/0!</v>
      </c>
      <c r="L18" s="131" t="e">
        <f>INPUT!$N$22-INPUT!L17</f>
        <v>#DIV/0!</v>
      </c>
      <c r="M18" s="131" t="e">
        <f>INPUT!$N$22-INPUT!M17</f>
        <v>#DIV/0!</v>
      </c>
      <c r="N18" s="132" t="e">
        <f>INPUT!$N$22-INPUT!N17</f>
        <v>#DIV/0!</v>
      </c>
      <c r="O18" s="103"/>
    </row>
    <row r="19" spans="1:15" ht="19.899999999999999" customHeight="1" thickBot="1" x14ac:dyDescent="0.4">
      <c r="A19" s="110"/>
      <c r="B19" s="107" t="s">
        <v>18</v>
      </c>
      <c r="C19" s="135" t="e">
        <f>INPUT!$N$22-INPUT!C18</f>
        <v>#DIV/0!</v>
      </c>
      <c r="D19" s="136" t="e">
        <f>INPUT!$N$22-INPUT!D18</f>
        <v>#DIV/0!</v>
      </c>
      <c r="E19" s="136" t="e">
        <f>INPUT!$N$22-INPUT!E18</f>
        <v>#DIV/0!</v>
      </c>
      <c r="F19" s="136" t="e">
        <f>INPUT!$N$22-INPUT!F18</f>
        <v>#DIV/0!</v>
      </c>
      <c r="G19" s="136" t="e">
        <f>INPUT!$N$22-INPUT!G18</f>
        <v>#DIV/0!</v>
      </c>
      <c r="H19" s="136" t="e">
        <f>INPUT!$N$22-INPUT!H18</f>
        <v>#DIV/0!</v>
      </c>
      <c r="I19" s="136" t="e">
        <f>INPUT!$N$22-INPUT!I18</f>
        <v>#DIV/0!</v>
      </c>
      <c r="J19" s="136" t="e">
        <f>INPUT!$N$22-INPUT!J18</f>
        <v>#DIV/0!</v>
      </c>
      <c r="K19" s="136" t="e">
        <f>INPUT!$N$22-INPUT!K18</f>
        <v>#DIV/0!</v>
      </c>
      <c r="L19" s="136" t="e">
        <f>INPUT!$N$22-INPUT!L18</f>
        <v>#DIV/0!</v>
      </c>
      <c r="M19" s="136" t="e">
        <f>INPUT!$N$22-INPUT!M18</f>
        <v>#DIV/0!</v>
      </c>
      <c r="N19" s="137" t="e">
        <f>INPUT!$N$22-INPUT!N18</f>
        <v>#DIV/0!</v>
      </c>
      <c r="O19" s="103"/>
    </row>
    <row r="20" spans="1:15" ht="19.899999999999999" customHeight="1" x14ac:dyDescent="0.35">
      <c r="A20" s="110"/>
      <c r="B20" s="102"/>
      <c r="C20" s="107" t="s">
        <v>6</v>
      </c>
      <c r="D20" s="107" t="s">
        <v>8</v>
      </c>
      <c r="E20" s="107" t="s">
        <v>9</v>
      </c>
      <c r="F20" s="107" t="s">
        <v>10</v>
      </c>
      <c r="G20" s="107" t="s">
        <v>11</v>
      </c>
      <c r="H20" s="107" t="s">
        <v>12</v>
      </c>
      <c r="I20" s="107" t="s">
        <v>13</v>
      </c>
      <c r="J20" s="107" t="s">
        <v>14</v>
      </c>
      <c r="K20" s="107" t="s">
        <v>15</v>
      </c>
      <c r="L20" s="107" t="s">
        <v>16</v>
      </c>
      <c r="M20" s="107" t="s">
        <v>17</v>
      </c>
      <c r="N20" s="107" t="s">
        <v>18</v>
      </c>
      <c r="O20" s="103"/>
    </row>
    <row r="21" spans="1:15" ht="19.899999999999999" customHeight="1" thickBot="1" x14ac:dyDescent="0.4">
      <c r="A21" s="110"/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</row>
    <row r="22" spans="1:15" ht="19.899999999999999" customHeight="1" thickBot="1" x14ac:dyDescent="0.4">
      <c r="A22" s="110"/>
      <c r="C22" s="106" t="s">
        <v>20</v>
      </c>
      <c r="D22" s="138" t="e">
        <f>INPUT!N22</f>
        <v>#DIV/0!</v>
      </c>
      <c r="E22" s="104" t="s">
        <v>5</v>
      </c>
      <c r="F22" s="139" t="s">
        <v>21</v>
      </c>
      <c r="G22" s="140" t="s">
        <v>41</v>
      </c>
      <c r="H22" s="219" t="s">
        <v>64</v>
      </c>
      <c r="J22" s="141" t="s">
        <v>48</v>
      </c>
      <c r="K22" s="220" t="s">
        <v>65</v>
      </c>
      <c r="L22" s="105"/>
      <c r="M22" s="142" t="s">
        <v>42</v>
      </c>
      <c r="N22" s="221" t="s">
        <v>66</v>
      </c>
      <c r="O22" s="103"/>
    </row>
    <row r="23" spans="1:15" ht="19.899999999999999" customHeight="1" thickBot="1" x14ac:dyDescent="0.4">
      <c r="A23" s="110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3"/>
    </row>
    <row r="24" spans="1:15" ht="19.899999999999999" customHeight="1" thickBot="1" x14ac:dyDescent="0.4">
      <c r="A24" s="110"/>
      <c r="B24" s="240" t="s">
        <v>24</v>
      </c>
      <c r="C24" s="241"/>
      <c r="D24" s="143">
        <f>12*12-I24-M24</f>
        <v>144</v>
      </c>
      <c r="F24" s="102"/>
      <c r="G24" s="240" t="s">
        <v>30</v>
      </c>
      <c r="H24" s="242"/>
      <c r="I24" s="144">
        <f>COUNTIF(C8:N19,"&lt;-3")</f>
        <v>0</v>
      </c>
      <c r="J24" s="102"/>
      <c r="K24" s="240" t="s">
        <v>31</v>
      </c>
      <c r="L24" s="242"/>
      <c r="M24" s="145">
        <f>COUNTIF(C8:N19,"&gt;3")</f>
        <v>0</v>
      </c>
      <c r="O24" s="103"/>
    </row>
    <row r="25" spans="1:15" ht="19.899999999999999" customHeight="1" thickBot="1" x14ac:dyDescent="0.4">
      <c r="A25" s="110"/>
      <c r="B25" s="104"/>
      <c r="D25" s="146">
        <f>D24/(12*12)</f>
        <v>1</v>
      </c>
      <c r="F25" s="102"/>
      <c r="G25" s="102"/>
      <c r="H25" s="102"/>
      <c r="I25" s="147">
        <f>I24/12/12</f>
        <v>0</v>
      </c>
      <c r="K25" s="104"/>
      <c r="M25" s="148">
        <f>M24/(12*12)</f>
        <v>0</v>
      </c>
      <c r="O25" s="103"/>
    </row>
    <row r="26" spans="1:15" ht="19.899999999999999" customHeight="1" thickBot="1" x14ac:dyDescent="0.4">
      <c r="A26" s="110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</row>
    <row r="27" spans="1:15" ht="19.899999999999999" customHeight="1" thickBot="1" x14ac:dyDescent="0.4">
      <c r="A27" s="110"/>
      <c r="B27" s="104"/>
      <c r="C27" s="149" t="s">
        <v>99</v>
      </c>
      <c r="D27" s="150"/>
      <c r="E27" s="150"/>
      <c r="F27" s="150"/>
      <c r="G27" s="150"/>
      <c r="H27" s="150"/>
      <c r="I27" s="150"/>
      <c r="J27" s="215"/>
      <c r="K27" s="215"/>
      <c r="L27" s="215"/>
      <c r="M27" s="215"/>
      <c r="N27" s="216">
        <f>D25*30</f>
        <v>30</v>
      </c>
      <c r="O27" s="103"/>
    </row>
    <row r="28" spans="1:15" ht="19.899999999999999" customHeight="1" thickBot="1" x14ac:dyDescent="0.4">
      <c r="A28" s="151"/>
      <c r="B28" s="115"/>
      <c r="C28" s="152"/>
      <c r="D28" s="152"/>
      <c r="E28" s="152"/>
      <c r="F28" s="152"/>
      <c r="G28" s="152"/>
      <c r="H28" s="152"/>
      <c r="I28" s="152"/>
      <c r="J28" s="152"/>
      <c r="K28" s="152"/>
      <c r="L28" s="115"/>
      <c r="M28" s="115"/>
      <c r="N28" s="115"/>
      <c r="O28" s="116"/>
    </row>
    <row r="29" spans="1:15" x14ac:dyDescent="0.3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</row>
    <row r="30" spans="1:15" x14ac:dyDescent="0.35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5" x14ac:dyDescent="0.35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</row>
    <row r="32" spans="1:15" x14ac:dyDescent="0.35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</row>
    <row r="33" spans="1:15" x14ac:dyDescent="0.3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</row>
    <row r="34" spans="1:15" x14ac:dyDescent="0.3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</row>
    <row r="35" spans="1:15" x14ac:dyDescent="0.3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</row>
    <row r="36" spans="1:15" x14ac:dyDescent="0.3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</row>
    <row r="37" spans="1:15" x14ac:dyDescent="0.3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</row>
    <row r="38" spans="1:15" x14ac:dyDescent="0.3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</row>
    <row r="39" spans="1:15" x14ac:dyDescent="0.3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</row>
    <row r="40" spans="1:15" x14ac:dyDescent="0.3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</row>
    <row r="41" spans="1:15" x14ac:dyDescent="0.3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</row>
    <row r="42" spans="1:15" x14ac:dyDescent="0.3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</row>
    <row r="43" spans="1:15" x14ac:dyDescent="0.3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</row>
    <row r="44" spans="1:15" x14ac:dyDescent="0.3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</row>
    <row r="45" spans="1:15" x14ac:dyDescent="0.3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</row>
    <row r="46" spans="1:15" x14ac:dyDescent="0.3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</row>
    <row r="47" spans="1:15" x14ac:dyDescent="0.3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</row>
    <row r="48" spans="1:15" x14ac:dyDescent="0.3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</row>
    <row r="49" spans="1:15" x14ac:dyDescent="0.3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</row>
    <row r="50" spans="1:15" x14ac:dyDescent="0.3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</row>
    <row r="51" spans="1:15" x14ac:dyDescent="0.3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</row>
    <row r="52" spans="1:15" x14ac:dyDescent="0.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</row>
    <row r="53" spans="1:15" x14ac:dyDescent="0.3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</row>
    <row r="54" spans="1:15" x14ac:dyDescent="0.3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</row>
    <row r="55" spans="1:15" x14ac:dyDescent="0.3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</row>
    <row r="56" spans="1:15" x14ac:dyDescent="0.3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</row>
    <row r="57" spans="1:15" x14ac:dyDescent="0.3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</row>
    <row r="58" spans="1:15" x14ac:dyDescent="0.35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</row>
    <row r="59" spans="1:15" x14ac:dyDescent="0.35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</row>
    <row r="60" spans="1:15" x14ac:dyDescent="0.35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</row>
    <row r="61" spans="1:15" x14ac:dyDescent="0.35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</row>
    <row r="62" spans="1:15" x14ac:dyDescent="0.35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</row>
    <row r="63" spans="1:15" x14ac:dyDescent="0.35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</row>
    <row r="64" spans="1:15" x14ac:dyDescent="0.35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</row>
    <row r="65" spans="1:15" x14ac:dyDescent="0.35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</row>
    <row r="66" spans="1:15" x14ac:dyDescent="0.35">
      <c r="A66" s="98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</row>
    <row r="67" spans="1:15" x14ac:dyDescent="0.35">
      <c r="A67" s="98"/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</row>
    <row r="68" spans="1:15" x14ac:dyDescent="0.35">
      <c r="A68" s="98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</row>
    <row r="69" spans="1:15" x14ac:dyDescent="0.35">
      <c r="A69" s="98"/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</row>
    <row r="70" spans="1:15" x14ac:dyDescent="0.35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</row>
    <row r="71" spans="1:15" x14ac:dyDescent="0.35">
      <c r="A71" s="98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</row>
    <row r="72" spans="1:15" x14ac:dyDescent="0.35">
      <c r="A72" s="98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</row>
    <row r="73" spans="1:15" x14ac:dyDescent="0.35">
      <c r="A73" s="98"/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</row>
    <row r="74" spans="1:15" x14ac:dyDescent="0.35">
      <c r="A74" s="98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</row>
    <row r="75" spans="1:15" x14ac:dyDescent="0.35">
      <c r="A75" s="98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</row>
    <row r="76" spans="1:15" x14ac:dyDescent="0.35">
      <c r="A76" s="98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</row>
    <row r="77" spans="1:15" x14ac:dyDescent="0.35">
      <c r="A77" s="98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</row>
    <row r="78" spans="1:15" x14ac:dyDescent="0.35">
      <c r="A78" s="98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</row>
    <row r="79" spans="1:15" x14ac:dyDescent="0.35">
      <c r="A79" s="98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</row>
    <row r="80" spans="1:15" x14ac:dyDescent="0.35">
      <c r="A80" s="98"/>
      <c r="B80" s="98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</row>
    <row r="81" spans="1:15" x14ac:dyDescent="0.35">
      <c r="A81" s="98"/>
      <c r="B81" s="98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</row>
    <row r="82" spans="1:15" x14ac:dyDescent="0.35">
      <c r="A82" s="98"/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</row>
    <row r="83" spans="1:15" x14ac:dyDescent="0.35">
      <c r="A83" s="98"/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</row>
    <row r="84" spans="1:15" x14ac:dyDescent="0.35">
      <c r="A84" s="98"/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</row>
  </sheetData>
  <sheetProtection algorithmName="SHA-512" hashValue="uRGBUAOYOwxoa2nA+t4c3GSode65vKwfP4qOP8TV93oOIb2Jq646iu142jduLBLdJEOuGkxWQxPsosv26YQ0Dg==" saltValue="vLkqpX+VOdKBKzKwirJbVw==" spinCount="100000" sheet="1" objects="1" scenarios="1"/>
  <mergeCells count="7">
    <mergeCell ref="B24:C24"/>
    <mergeCell ref="G24:H24"/>
    <mergeCell ref="K24:L24"/>
    <mergeCell ref="D3:G3"/>
    <mergeCell ref="L3:N3"/>
    <mergeCell ref="D4:G4"/>
    <mergeCell ref="L4:N4"/>
  </mergeCells>
  <conditionalFormatting sqref="C8:N19">
    <cfRule type="cellIs" dxfId="16" priority="1" operator="between">
      <formula>-3</formula>
      <formula>3</formula>
    </cfRule>
    <cfRule type="cellIs" dxfId="15" priority="2" operator="between">
      <formula>-3</formula>
      <formula>3</formula>
    </cfRule>
    <cfRule type="cellIs" dxfId="14" priority="3" operator="lessThan">
      <formula>-3</formula>
    </cfRule>
    <cfRule type="cellIs" dxfId="13" priority="4" operator="greaterThan">
      <formula>3</formula>
    </cfRule>
    <cfRule type="cellIs" dxfId="12" priority="5" operator="equal">
      <formula>0</formula>
    </cfRule>
    <cfRule type="cellIs" dxfId="11" priority="6" operator="lessThan">
      <formula>0</formula>
    </cfRule>
    <cfRule type="cellIs" dxfId="10" priority="7" operator="greater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96" orientation="landscape" horizontalDpi="4294967293" verticalDpi="0" r:id="rId1"/>
  <headerFooter>
    <oddFooter>&amp;LBSA Levels Calculator Rev 6&amp;R&amp;D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F5E2-A753-4C66-B2A2-3F48B53C7F6F}">
  <sheetPr>
    <pageSetUpPr fitToPage="1"/>
  </sheetPr>
  <dimension ref="A1:X84"/>
  <sheetViews>
    <sheetView topLeftCell="A3" zoomScaleNormal="100" workbookViewId="0">
      <selection activeCell="D3" sqref="D3:G3"/>
    </sheetView>
  </sheetViews>
  <sheetFormatPr defaultColWidth="8.81640625" defaultRowHeight="15.5" x14ac:dyDescent="0.35"/>
  <cols>
    <col min="1" max="1" width="5.81640625" style="2" customWidth="1"/>
    <col min="2" max="2" width="6.1796875" style="2" customWidth="1"/>
    <col min="3" max="3" width="6" style="2" customWidth="1"/>
    <col min="4" max="14" width="6.1796875" style="2" customWidth="1"/>
    <col min="15" max="15" width="7.54296875" style="2" customWidth="1"/>
    <col min="16" max="24" width="8.81640625" style="4"/>
    <col min="25" max="16384" width="8.81640625" style="2"/>
  </cols>
  <sheetData>
    <row r="1" spans="1:15" ht="21" x14ac:dyDescent="0.35">
      <c r="A1" s="35"/>
      <c r="B1" s="217" t="s">
        <v>94</v>
      </c>
      <c r="C1" s="94"/>
      <c r="D1" s="94"/>
      <c r="E1" s="94"/>
      <c r="F1" s="94"/>
      <c r="G1" s="94"/>
      <c r="H1" s="94"/>
      <c r="I1" s="94"/>
      <c r="J1" s="218"/>
      <c r="K1" s="218"/>
      <c r="L1" s="218"/>
      <c r="M1" s="218"/>
      <c r="N1" s="218"/>
      <c r="O1" s="26"/>
    </row>
    <row r="2" spans="1:15" ht="21" x14ac:dyDescent="0.35">
      <c r="A2" s="36"/>
      <c r="B2" s="9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222" t="s">
        <v>73</v>
      </c>
      <c r="O2" s="37"/>
    </row>
    <row r="3" spans="1:15" ht="21" x14ac:dyDescent="0.35">
      <c r="A3" s="46"/>
      <c r="B3" s="47" t="s">
        <v>1</v>
      </c>
      <c r="D3" s="251">
        <f>INPUT!D3</f>
        <v>0</v>
      </c>
      <c r="E3" s="251"/>
      <c r="F3" s="251"/>
      <c r="G3" s="251"/>
      <c r="H3" s="48"/>
      <c r="I3" s="47" t="s">
        <v>2</v>
      </c>
      <c r="J3" s="48"/>
      <c r="K3" s="48"/>
      <c r="L3" s="252">
        <f>INPUT!L3</f>
        <v>0</v>
      </c>
      <c r="M3" s="253"/>
      <c r="N3" s="254"/>
      <c r="O3" s="37"/>
    </row>
    <row r="4" spans="1:15" ht="21" x14ac:dyDescent="0.35">
      <c r="A4" s="46"/>
      <c r="B4" s="47" t="s">
        <v>3</v>
      </c>
      <c r="D4" s="251">
        <f>INPUT!D4</f>
        <v>0</v>
      </c>
      <c r="E4" s="251"/>
      <c r="F4" s="251"/>
      <c r="G4" s="251"/>
      <c r="H4" s="48"/>
      <c r="I4" s="47" t="s">
        <v>4</v>
      </c>
      <c r="J4" s="48"/>
      <c r="K4" s="48"/>
      <c r="L4" s="255">
        <f>INPUT!L4</f>
        <v>0</v>
      </c>
      <c r="M4" s="255"/>
      <c r="N4" s="255"/>
      <c r="O4" s="37"/>
    </row>
    <row r="5" spans="1:15" ht="21.5" thickBot="1" x14ac:dyDescent="0.4">
      <c r="A5" s="36"/>
      <c r="B5" s="48"/>
      <c r="C5" s="48"/>
      <c r="D5" s="48"/>
      <c r="E5" s="48"/>
      <c r="F5" s="48"/>
      <c r="G5" s="48"/>
      <c r="H5" s="48"/>
      <c r="I5" s="48"/>
      <c r="J5" s="48"/>
      <c r="K5" s="48"/>
      <c r="L5" s="47"/>
      <c r="M5" s="48"/>
      <c r="N5" s="47"/>
      <c r="O5" s="37"/>
    </row>
    <row r="6" spans="1:15" ht="19.899999999999999" customHeight="1" thickBot="1" x14ac:dyDescent="0.4">
      <c r="A6" s="36"/>
      <c r="B6" s="51"/>
      <c r="C6" s="51"/>
      <c r="D6" s="59" t="s">
        <v>76</v>
      </c>
      <c r="E6" s="60"/>
      <c r="F6" s="61"/>
      <c r="G6" s="154">
        <v>4</v>
      </c>
      <c r="H6" s="51" t="s">
        <v>5</v>
      </c>
      <c r="I6" s="51"/>
      <c r="J6" s="51"/>
      <c r="K6" s="51"/>
      <c r="L6" s="51"/>
      <c r="M6" s="51"/>
      <c r="N6" s="51"/>
      <c r="O6" s="30"/>
    </row>
    <row r="7" spans="1:15" ht="16" thickBot="1" x14ac:dyDescent="0.4">
      <c r="A7" s="36"/>
      <c r="B7" s="48"/>
      <c r="C7" s="49"/>
      <c r="D7" s="49"/>
      <c r="E7" s="49"/>
      <c r="F7" s="49"/>
      <c r="G7" s="49"/>
      <c r="H7" s="49"/>
      <c r="I7" s="49"/>
      <c r="J7" s="49"/>
      <c r="K7" s="40"/>
      <c r="L7" s="48"/>
      <c r="M7" s="48"/>
      <c r="N7" s="48"/>
      <c r="O7" s="29"/>
    </row>
    <row r="8" spans="1:15" ht="22.9" customHeight="1" x14ac:dyDescent="0.35">
      <c r="A8" s="36"/>
      <c r="B8" s="1" t="s">
        <v>6</v>
      </c>
      <c r="C8" s="8" t="e">
        <f>INPUT!$N$22-INPUT!C7</f>
        <v>#DIV/0!</v>
      </c>
      <c r="D8" s="9" t="e">
        <f>INPUT!$N$22-INPUT!D7</f>
        <v>#DIV/0!</v>
      </c>
      <c r="E8" s="9" t="e">
        <f>INPUT!$N$22-INPUT!E7</f>
        <v>#DIV/0!</v>
      </c>
      <c r="F8" s="9" t="e">
        <f>INPUT!$N$22-INPUT!F7</f>
        <v>#DIV/0!</v>
      </c>
      <c r="G8" s="9" t="e">
        <f>INPUT!$N$22-INPUT!G7</f>
        <v>#DIV/0!</v>
      </c>
      <c r="H8" s="9" t="e">
        <f>INPUT!$N$22-INPUT!H7</f>
        <v>#DIV/0!</v>
      </c>
      <c r="I8" s="9" t="e">
        <f>INPUT!$N$22-INPUT!I7</f>
        <v>#DIV/0!</v>
      </c>
      <c r="J8" s="9" t="e">
        <f>INPUT!$N$22-INPUT!J7</f>
        <v>#DIV/0!</v>
      </c>
      <c r="K8" s="9" t="e">
        <f>INPUT!$N$22-INPUT!K7</f>
        <v>#DIV/0!</v>
      </c>
      <c r="L8" s="9" t="e">
        <f>INPUT!$N$22-INPUT!L7</f>
        <v>#DIV/0!</v>
      </c>
      <c r="M8" s="9" t="e">
        <f>INPUT!$N$22-INPUT!M7</f>
        <v>#DIV/0!</v>
      </c>
      <c r="N8" s="10" t="e">
        <f>INPUT!$N$22-INPUT!N7</f>
        <v>#DIV/0!</v>
      </c>
      <c r="O8" s="5"/>
    </row>
    <row r="9" spans="1:15" ht="19.899999999999999" customHeight="1" x14ac:dyDescent="0.35">
      <c r="A9" s="36"/>
      <c r="B9" s="1" t="s">
        <v>8</v>
      </c>
      <c r="C9" s="53" t="e">
        <f>INPUT!$N$22-INPUT!C8</f>
        <v>#DIV/0!</v>
      </c>
      <c r="D9" s="11" t="e">
        <f>INPUT!$N$22-INPUT!D8</f>
        <v>#DIV/0!</v>
      </c>
      <c r="E9" s="11" t="e">
        <f>INPUT!$N$22-INPUT!E8</f>
        <v>#DIV/0!</v>
      </c>
      <c r="F9" s="11" t="e">
        <f>INPUT!$N$22-INPUT!F8</f>
        <v>#DIV/0!</v>
      </c>
      <c r="G9" s="11" t="e">
        <f>INPUT!$N$22-INPUT!G8</f>
        <v>#DIV/0!</v>
      </c>
      <c r="H9" s="11" t="e">
        <f>INPUT!$N$22-INPUT!H8</f>
        <v>#DIV/0!</v>
      </c>
      <c r="I9" s="11" t="e">
        <f>INPUT!$N$22-INPUT!I8</f>
        <v>#DIV/0!</v>
      </c>
      <c r="J9" s="11" t="e">
        <f>INPUT!$N$22-INPUT!J8</f>
        <v>#DIV/0!</v>
      </c>
      <c r="K9" s="11" t="e">
        <f>INPUT!$N$22-INPUT!K8</f>
        <v>#DIV/0!</v>
      </c>
      <c r="L9" s="11" t="e">
        <f>INPUT!$N$22-INPUT!L8</f>
        <v>#DIV/0!</v>
      </c>
      <c r="M9" s="11" t="e">
        <f>INPUT!$N$22-INPUT!M8</f>
        <v>#DIV/0!</v>
      </c>
      <c r="N9" s="12" t="e">
        <f>INPUT!$N$22-INPUT!N8</f>
        <v>#DIV/0!</v>
      </c>
      <c r="O9" s="31" t="s">
        <v>7</v>
      </c>
    </row>
    <row r="10" spans="1:15" ht="19.899999999999999" customHeight="1" x14ac:dyDescent="0.35">
      <c r="A10" s="36"/>
      <c r="B10" s="1" t="s">
        <v>9</v>
      </c>
      <c r="C10" s="53" t="e">
        <f>INPUT!$N$22-INPUT!C9</f>
        <v>#DIV/0!</v>
      </c>
      <c r="D10" s="11" t="e">
        <f>INPUT!$N$22-INPUT!D9</f>
        <v>#DIV/0!</v>
      </c>
      <c r="E10" s="11" t="e">
        <f>INPUT!$N$22-INPUT!E9</f>
        <v>#DIV/0!</v>
      </c>
      <c r="F10" s="11" t="e">
        <f>INPUT!$N$22-INPUT!F9</f>
        <v>#DIV/0!</v>
      </c>
      <c r="G10" s="11" t="e">
        <f>INPUT!$N$22-INPUT!G9</f>
        <v>#DIV/0!</v>
      </c>
      <c r="H10" s="11" t="e">
        <f>INPUT!$N$22-INPUT!H9</f>
        <v>#DIV/0!</v>
      </c>
      <c r="I10" s="11" t="e">
        <f>INPUT!$N$22-INPUT!I9</f>
        <v>#DIV/0!</v>
      </c>
      <c r="J10" s="11" t="e">
        <f>INPUT!$N$22-INPUT!J9</f>
        <v>#DIV/0!</v>
      </c>
      <c r="K10" s="11" t="e">
        <f>INPUT!$N$22-INPUT!K9</f>
        <v>#DIV/0!</v>
      </c>
      <c r="L10" s="11" t="e">
        <f>INPUT!$N$22-INPUT!L9</f>
        <v>#DIV/0!</v>
      </c>
      <c r="M10" s="11" t="e">
        <f>INPUT!$N$22-INPUT!M9</f>
        <v>#DIV/0!</v>
      </c>
      <c r="N10" s="12" t="e">
        <f>INPUT!$N$22-INPUT!N9</f>
        <v>#DIV/0!</v>
      </c>
      <c r="O10" s="29"/>
    </row>
    <row r="11" spans="1:15" ht="19.899999999999999" customHeight="1" x14ac:dyDescent="0.35">
      <c r="A11" s="36"/>
      <c r="B11" s="1" t="s">
        <v>10</v>
      </c>
      <c r="C11" s="53" t="e">
        <f>INPUT!$N$22-INPUT!C10</f>
        <v>#DIV/0!</v>
      </c>
      <c r="D11" s="11" t="e">
        <f>INPUT!$N$22-INPUT!D10</f>
        <v>#DIV/0!</v>
      </c>
      <c r="E11" s="11" t="e">
        <f>INPUT!$N$22-INPUT!E10</f>
        <v>#DIV/0!</v>
      </c>
      <c r="F11" s="11" t="e">
        <f>INPUT!$N$22-INPUT!F10</f>
        <v>#DIV/0!</v>
      </c>
      <c r="G11" s="11" t="e">
        <f>INPUT!$N$22-INPUT!G10</f>
        <v>#DIV/0!</v>
      </c>
      <c r="H11" s="11" t="e">
        <f>INPUT!$N$22-INPUT!H10</f>
        <v>#DIV/0!</v>
      </c>
      <c r="I11" s="11" t="e">
        <f>INPUT!$N$22-INPUT!I10</f>
        <v>#DIV/0!</v>
      </c>
      <c r="J11" s="11" t="e">
        <f>INPUT!$N$22-INPUT!J10</f>
        <v>#DIV/0!</v>
      </c>
      <c r="K11" s="11" t="e">
        <f>INPUT!$N$22-INPUT!K10</f>
        <v>#DIV/0!</v>
      </c>
      <c r="L11" s="11" t="e">
        <f>INPUT!$N$22-INPUT!L10</f>
        <v>#DIV/0!</v>
      </c>
      <c r="M11" s="11" t="e">
        <f>INPUT!$N$22-INPUT!M10</f>
        <v>#DIV/0!</v>
      </c>
      <c r="N11" s="12" t="e">
        <f>INPUT!$N$22-INPUT!N10</f>
        <v>#DIV/0!</v>
      </c>
      <c r="O11" s="29"/>
    </row>
    <row r="12" spans="1:15" ht="19.899999999999999" customHeight="1" x14ac:dyDescent="0.35">
      <c r="A12" s="36"/>
      <c r="B12" s="1" t="s">
        <v>11</v>
      </c>
      <c r="C12" s="53" t="e">
        <f>INPUT!$N$22-INPUT!C11</f>
        <v>#DIV/0!</v>
      </c>
      <c r="D12" s="11" t="e">
        <f>INPUT!$N$22-INPUT!D11</f>
        <v>#DIV/0!</v>
      </c>
      <c r="E12" s="11" t="e">
        <f>INPUT!$N$22-INPUT!E11</f>
        <v>#DIV/0!</v>
      </c>
      <c r="F12" s="11" t="e">
        <f>INPUT!$N$22-INPUT!F11</f>
        <v>#DIV/0!</v>
      </c>
      <c r="G12" s="11" t="e">
        <f>INPUT!$N$22-INPUT!G11</f>
        <v>#DIV/0!</v>
      </c>
      <c r="H12" s="11" t="e">
        <f>INPUT!$N$22-INPUT!H11</f>
        <v>#DIV/0!</v>
      </c>
      <c r="I12" s="11" t="e">
        <f>INPUT!$N$22-INPUT!I11</f>
        <v>#DIV/0!</v>
      </c>
      <c r="J12" s="11" t="e">
        <f>INPUT!$N$22-INPUT!J11</f>
        <v>#DIV/0!</v>
      </c>
      <c r="K12" s="11" t="e">
        <f>INPUT!$N$22-INPUT!K11</f>
        <v>#DIV/0!</v>
      </c>
      <c r="L12" s="11" t="e">
        <f>INPUT!$N$22-INPUT!L11</f>
        <v>#DIV/0!</v>
      </c>
      <c r="M12" s="11" t="e">
        <f>INPUT!$N$22-INPUT!M11</f>
        <v>#DIV/0!</v>
      </c>
      <c r="N12" s="12" t="e">
        <f>INPUT!$N$22-INPUT!N11</f>
        <v>#DIV/0!</v>
      </c>
      <c r="O12" s="29"/>
    </row>
    <row r="13" spans="1:15" ht="19.899999999999999" customHeight="1" x14ac:dyDescent="0.35">
      <c r="A13" s="36"/>
      <c r="B13" s="1" t="s">
        <v>12</v>
      </c>
      <c r="C13" s="53" t="e">
        <f>INPUT!$N$22-INPUT!C12</f>
        <v>#DIV/0!</v>
      </c>
      <c r="D13" s="11" t="e">
        <f>INPUT!$N$22-INPUT!D12</f>
        <v>#DIV/0!</v>
      </c>
      <c r="E13" s="11" t="e">
        <f>INPUT!$N$22-INPUT!E12</f>
        <v>#DIV/0!</v>
      </c>
      <c r="F13" s="11" t="e">
        <f>INPUT!$N$22-INPUT!F12</f>
        <v>#DIV/0!</v>
      </c>
      <c r="G13" s="11" t="e">
        <f>INPUT!$N$22-INPUT!G12</f>
        <v>#DIV/0!</v>
      </c>
      <c r="H13" s="11" t="e">
        <f>INPUT!$N$22-INPUT!H12</f>
        <v>#DIV/0!</v>
      </c>
      <c r="I13" s="11" t="e">
        <f>INPUT!$N$22-INPUT!I12</f>
        <v>#DIV/0!</v>
      </c>
      <c r="J13" s="11" t="e">
        <f>INPUT!$N$22-INPUT!J12</f>
        <v>#DIV/0!</v>
      </c>
      <c r="K13" s="11" t="e">
        <f>INPUT!$N$22-INPUT!K12</f>
        <v>#DIV/0!</v>
      </c>
      <c r="L13" s="11" t="e">
        <f>INPUT!$N$22-INPUT!L12</f>
        <v>#DIV/0!</v>
      </c>
      <c r="M13" s="11" t="e">
        <f>INPUT!$N$22-INPUT!M12</f>
        <v>#DIV/0!</v>
      </c>
      <c r="N13" s="12" t="e">
        <f>INPUT!$N$22-INPUT!N12</f>
        <v>#DIV/0!</v>
      </c>
      <c r="O13" s="29"/>
    </row>
    <row r="14" spans="1:15" ht="19.899999999999999" customHeight="1" x14ac:dyDescent="0.35">
      <c r="A14" s="36"/>
      <c r="B14" s="1" t="s">
        <v>13</v>
      </c>
      <c r="C14" s="53" t="e">
        <f>INPUT!$N$22-INPUT!C13</f>
        <v>#DIV/0!</v>
      </c>
      <c r="D14" s="11" t="e">
        <f>INPUT!$N$22-INPUT!D13</f>
        <v>#DIV/0!</v>
      </c>
      <c r="E14" s="11" t="e">
        <f>INPUT!$N$22-INPUT!E13</f>
        <v>#DIV/0!</v>
      </c>
      <c r="F14" s="11" t="e">
        <f>INPUT!$N$22-INPUT!F13</f>
        <v>#DIV/0!</v>
      </c>
      <c r="G14" s="11" t="e">
        <f>INPUT!$N$22-INPUT!G13</f>
        <v>#DIV/0!</v>
      </c>
      <c r="H14" s="11" t="e">
        <f>INPUT!$N$22-INPUT!H13</f>
        <v>#DIV/0!</v>
      </c>
      <c r="I14" s="11" t="e">
        <f>INPUT!$N$22-INPUT!I13</f>
        <v>#DIV/0!</v>
      </c>
      <c r="J14" s="11" t="e">
        <f>INPUT!$N$22-INPUT!J13</f>
        <v>#DIV/0!</v>
      </c>
      <c r="K14" s="11" t="e">
        <f>INPUT!$N$22-INPUT!K13</f>
        <v>#DIV/0!</v>
      </c>
      <c r="L14" s="11" t="e">
        <f>INPUT!$N$22-INPUT!L13</f>
        <v>#DIV/0!</v>
      </c>
      <c r="M14" s="11" t="e">
        <f>INPUT!$N$22-INPUT!M13</f>
        <v>#DIV/0!</v>
      </c>
      <c r="N14" s="12" t="e">
        <f>INPUT!$N$22-INPUT!N13</f>
        <v>#DIV/0!</v>
      </c>
      <c r="O14" s="29"/>
    </row>
    <row r="15" spans="1:15" ht="19.899999999999999" customHeight="1" x14ac:dyDescent="0.35">
      <c r="A15" s="36"/>
      <c r="B15" s="1" t="s">
        <v>14</v>
      </c>
      <c r="C15" s="53" t="e">
        <f>INPUT!$N$22-INPUT!C14</f>
        <v>#DIV/0!</v>
      </c>
      <c r="D15" s="11" t="e">
        <f>INPUT!$N$22-INPUT!D14</f>
        <v>#DIV/0!</v>
      </c>
      <c r="E15" s="11" t="e">
        <f>INPUT!$N$22-INPUT!E14</f>
        <v>#DIV/0!</v>
      </c>
      <c r="F15" s="11" t="e">
        <f>INPUT!$N$22-INPUT!F14</f>
        <v>#DIV/0!</v>
      </c>
      <c r="G15" s="11" t="e">
        <f>INPUT!$N$22-INPUT!G14</f>
        <v>#DIV/0!</v>
      </c>
      <c r="H15" s="11" t="e">
        <f>INPUT!$N$22-INPUT!H14</f>
        <v>#DIV/0!</v>
      </c>
      <c r="I15" s="11" t="e">
        <f>INPUT!$N$22-INPUT!I14</f>
        <v>#DIV/0!</v>
      </c>
      <c r="J15" s="11" t="e">
        <f>INPUT!$N$22-INPUT!J14</f>
        <v>#DIV/0!</v>
      </c>
      <c r="K15" s="11" t="e">
        <f>INPUT!$N$22-INPUT!K14</f>
        <v>#DIV/0!</v>
      </c>
      <c r="L15" s="11" t="e">
        <f>INPUT!$N$22-INPUT!L14</f>
        <v>#DIV/0!</v>
      </c>
      <c r="M15" s="11" t="e">
        <f>INPUT!$N$22-INPUT!M14</f>
        <v>#DIV/0!</v>
      </c>
      <c r="N15" s="12" t="e">
        <f>INPUT!$N$22-INPUT!N14</f>
        <v>#DIV/0!</v>
      </c>
      <c r="O15" s="29"/>
    </row>
    <row r="16" spans="1:15" ht="19.899999999999999" customHeight="1" x14ac:dyDescent="0.35">
      <c r="A16" s="36"/>
      <c r="B16" s="1" t="s">
        <v>15</v>
      </c>
      <c r="C16" s="53" t="e">
        <f>INPUT!$N$22-INPUT!C15</f>
        <v>#DIV/0!</v>
      </c>
      <c r="D16" s="11" t="e">
        <f>INPUT!$N$22-INPUT!D15</f>
        <v>#DIV/0!</v>
      </c>
      <c r="E16" s="11" t="e">
        <f>INPUT!$N$22-INPUT!E15</f>
        <v>#DIV/0!</v>
      </c>
      <c r="F16" s="11" t="e">
        <f>INPUT!$N$22-INPUT!F15</f>
        <v>#DIV/0!</v>
      </c>
      <c r="G16" s="11" t="e">
        <f>INPUT!$N$22-INPUT!G15</f>
        <v>#DIV/0!</v>
      </c>
      <c r="H16" s="11" t="e">
        <f>INPUT!$N$22-INPUT!H15</f>
        <v>#DIV/0!</v>
      </c>
      <c r="I16" s="11" t="e">
        <f>INPUT!$N$22-INPUT!I15</f>
        <v>#DIV/0!</v>
      </c>
      <c r="J16" s="11" t="e">
        <f>INPUT!$N$22-INPUT!J15</f>
        <v>#DIV/0!</v>
      </c>
      <c r="K16" s="11" t="e">
        <f>INPUT!$N$22-INPUT!K15</f>
        <v>#DIV/0!</v>
      </c>
      <c r="L16" s="11" t="e">
        <f>INPUT!$N$22-INPUT!L15</f>
        <v>#DIV/0!</v>
      </c>
      <c r="M16" s="11" t="e">
        <f>INPUT!$N$22-INPUT!M15</f>
        <v>#DIV/0!</v>
      </c>
      <c r="N16" s="12" t="e">
        <f>INPUT!$N$22-INPUT!N15</f>
        <v>#DIV/0!</v>
      </c>
      <c r="O16" s="41"/>
    </row>
    <row r="17" spans="1:15" ht="19.899999999999999" customHeight="1" x14ac:dyDescent="0.35">
      <c r="A17" s="36"/>
      <c r="B17" s="1" t="s">
        <v>16</v>
      </c>
      <c r="C17" s="53" t="e">
        <f>INPUT!$N$22-INPUT!C16</f>
        <v>#DIV/0!</v>
      </c>
      <c r="D17" s="11" t="e">
        <f>INPUT!$N$22-INPUT!D16</f>
        <v>#DIV/0!</v>
      </c>
      <c r="E17" s="11" t="e">
        <f>INPUT!$N$22-INPUT!E16</f>
        <v>#DIV/0!</v>
      </c>
      <c r="F17" s="11" t="e">
        <f>INPUT!$N$22-INPUT!F16</f>
        <v>#DIV/0!</v>
      </c>
      <c r="G17" s="11" t="e">
        <f>INPUT!$N$22-INPUT!G16</f>
        <v>#DIV/0!</v>
      </c>
      <c r="H17" s="11" t="e">
        <f>INPUT!$N$22-INPUT!H16</f>
        <v>#DIV/0!</v>
      </c>
      <c r="I17" s="11" t="e">
        <f>INPUT!$N$22-INPUT!I16</f>
        <v>#DIV/0!</v>
      </c>
      <c r="J17" s="11" t="e">
        <f>INPUT!$N$22-INPUT!J16</f>
        <v>#DIV/0!</v>
      </c>
      <c r="K17" s="11" t="e">
        <f>INPUT!$N$22-INPUT!K16</f>
        <v>#DIV/0!</v>
      </c>
      <c r="L17" s="11" t="e">
        <f>INPUT!$N$22-INPUT!L16</f>
        <v>#DIV/0!</v>
      </c>
      <c r="M17" s="11" t="e">
        <f>INPUT!$N$22-INPUT!M16</f>
        <v>#DIV/0!</v>
      </c>
      <c r="N17" s="12" t="e">
        <f>INPUT!$N$22-INPUT!N16</f>
        <v>#DIV/0!</v>
      </c>
      <c r="O17" s="29"/>
    </row>
    <row r="18" spans="1:15" ht="19.899999999999999" customHeight="1" x14ac:dyDescent="0.35">
      <c r="A18" s="36"/>
      <c r="B18" s="1" t="s">
        <v>17</v>
      </c>
      <c r="C18" s="53" t="e">
        <f>INPUT!$N$22-INPUT!C17</f>
        <v>#DIV/0!</v>
      </c>
      <c r="D18" s="11" t="e">
        <f>INPUT!$N$22-INPUT!D17</f>
        <v>#DIV/0!</v>
      </c>
      <c r="E18" s="11" t="e">
        <f>INPUT!$N$22-INPUT!E17</f>
        <v>#DIV/0!</v>
      </c>
      <c r="F18" s="11" t="e">
        <f>INPUT!$N$22-INPUT!F17</f>
        <v>#DIV/0!</v>
      </c>
      <c r="G18" s="11" t="e">
        <f>INPUT!$N$22-INPUT!G17</f>
        <v>#DIV/0!</v>
      </c>
      <c r="H18" s="11" t="e">
        <f>INPUT!$N$22-INPUT!H17</f>
        <v>#DIV/0!</v>
      </c>
      <c r="I18" s="11" t="e">
        <f>INPUT!$N$22-INPUT!I17</f>
        <v>#DIV/0!</v>
      </c>
      <c r="J18" s="11" t="e">
        <f>INPUT!$N$22-INPUT!J17</f>
        <v>#DIV/0!</v>
      </c>
      <c r="K18" s="11" t="e">
        <f>INPUT!$N$22-INPUT!K17</f>
        <v>#DIV/0!</v>
      </c>
      <c r="L18" s="11" t="e">
        <f>INPUT!$N$22-INPUT!L17</f>
        <v>#DIV/0!</v>
      </c>
      <c r="M18" s="11" t="e">
        <f>INPUT!$N$22-INPUT!M17</f>
        <v>#DIV/0!</v>
      </c>
      <c r="N18" s="12" t="e">
        <f>INPUT!$N$22-INPUT!N17</f>
        <v>#DIV/0!</v>
      </c>
      <c r="O18" s="29"/>
    </row>
    <row r="19" spans="1:15" ht="19.899999999999999" customHeight="1" thickBot="1" x14ac:dyDescent="0.4">
      <c r="A19" s="36"/>
      <c r="B19" s="1" t="s">
        <v>18</v>
      </c>
      <c r="C19" s="13" t="e">
        <f>INPUT!$N$22-INPUT!C18</f>
        <v>#DIV/0!</v>
      </c>
      <c r="D19" s="14" t="e">
        <f>INPUT!$N$22-INPUT!D18</f>
        <v>#DIV/0!</v>
      </c>
      <c r="E19" s="14" t="e">
        <f>INPUT!$N$22-INPUT!E18</f>
        <v>#DIV/0!</v>
      </c>
      <c r="F19" s="14" t="e">
        <f>INPUT!$N$22-INPUT!F18</f>
        <v>#DIV/0!</v>
      </c>
      <c r="G19" s="14" t="e">
        <f>INPUT!$N$22-INPUT!G18</f>
        <v>#DIV/0!</v>
      </c>
      <c r="H19" s="14" t="e">
        <f>INPUT!$N$22-INPUT!H18</f>
        <v>#DIV/0!</v>
      </c>
      <c r="I19" s="14" t="e">
        <f>INPUT!$N$22-INPUT!I18</f>
        <v>#DIV/0!</v>
      </c>
      <c r="J19" s="14" t="e">
        <f>INPUT!$N$22-INPUT!J18</f>
        <v>#DIV/0!</v>
      </c>
      <c r="K19" s="14" t="e">
        <f>INPUT!$N$22-INPUT!K18</f>
        <v>#DIV/0!</v>
      </c>
      <c r="L19" s="14" t="e">
        <f>INPUT!$N$22-INPUT!L18</f>
        <v>#DIV/0!</v>
      </c>
      <c r="M19" s="14" t="e">
        <f>INPUT!$N$22-INPUT!M18</f>
        <v>#DIV/0!</v>
      </c>
      <c r="N19" s="15" t="e">
        <f>INPUT!$N$22-INPUT!N18</f>
        <v>#DIV/0!</v>
      </c>
      <c r="O19" s="29"/>
    </row>
    <row r="20" spans="1:15" ht="19.899999999999999" customHeight="1" x14ac:dyDescent="0.35">
      <c r="A20" s="36"/>
      <c r="B20" s="48"/>
      <c r="C20" s="1" t="s">
        <v>6</v>
      </c>
      <c r="D20" s="1" t="s">
        <v>8</v>
      </c>
      <c r="E20" s="1" t="s">
        <v>9</v>
      </c>
      <c r="F20" s="1" t="s">
        <v>10</v>
      </c>
      <c r="G20" s="1" t="s">
        <v>11</v>
      </c>
      <c r="H20" s="1" t="s">
        <v>12</v>
      </c>
      <c r="I20" s="1" t="s">
        <v>13</v>
      </c>
      <c r="J20" s="1" t="s">
        <v>14</v>
      </c>
      <c r="K20" s="1" t="s">
        <v>15</v>
      </c>
      <c r="L20" s="1" t="s">
        <v>16</v>
      </c>
      <c r="M20" s="1" t="s">
        <v>17</v>
      </c>
      <c r="N20" s="1" t="s">
        <v>18</v>
      </c>
      <c r="O20" s="29"/>
    </row>
    <row r="21" spans="1:15" ht="19.899999999999999" customHeight="1" thickBot="1" x14ac:dyDescent="0.4">
      <c r="A21" s="36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29"/>
    </row>
    <row r="22" spans="1:15" ht="19.899999999999999" customHeight="1" thickBot="1" x14ac:dyDescent="0.4">
      <c r="A22" s="36"/>
      <c r="C22" s="50" t="s">
        <v>20</v>
      </c>
      <c r="D22" s="77" t="e">
        <f>INPUT!N22</f>
        <v>#DIV/0!</v>
      </c>
      <c r="E22" s="51" t="s">
        <v>5</v>
      </c>
      <c r="F22" s="55" t="s">
        <v>21</v>
      </c>
      <c r="G22" s="17" t="s">
        <v>41</v>
      </c>
      <c r="H22" s="56" t="s">
        <v>23</v>
      </c>
      <c r="J22" s="6" t="s">
        <v>48</v>
      </c>
      <c r="K22" s="57" t="s">
        <v>22</v>
      </c>
      <c r="L22" s="49"/>
      <c r="M22" s="16" t="s">
        <v>42</v>
      </c>
      <c r="N22" s="58" t="s">
        <v>63</v>
      </c>
      <c r="O22" s="29"/>
    </row>
    <row r="23" spans="1:15" ht="19.899999999999999" customHeight="1" thickBot="1" x14ac:dyDescent="0.4">
      <c r="A23" s="36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29"/>
    </row>
    <row r="24" spans="1:15" ht="19.899999999999999" customHeight="1" thickBot="1" x14ac:dyDescent="0.4">
      <c r="A24" s="36"/>
      <c r="B24" s="248" t="s">
        <v>24</v>
      </c>
      <c r="C24" s="249"/>
      <c r="D24" s="78">
        <f>12*12-I24-M24</f>
        <v>144</v>
      </c>
      <c r="F24" s="48"/>
      <c r="G24" s="248" t="s">
        <v>30</v>
      </c>
      <c r="H24" s="250"/>
      <c r="I24" s="80">
        <f>COUNTIF(C8:N19,"&lt;-4")</f>
        <v>0</v>
      </c>
      <c r="J24" s="48"/>
      <c r="K24" s="248" t="s">
        <v>31</v>
      </c>
      <c r="L24" s="250"/>
      <c r="M24" s="82">
        <f>COUNTIF(C8:N19,"&gt;4")</f>
        <v>0</v>
      </c>
      <c r="N24" s="48"/>
      <c r="O24" s="75"/>
    </row>
    <row r="25" spans="1:15" ht="19.899999999999999" customHeight="1" thickBot="1" x14ac:dyDescent="0.4">
      <c r="A25" s="36"/>
      <c r="B25" s="51"/>
      <c r="D25" s="79">
        <f>D24/(12*12)</f>
        <v>1</v>
      </c>
      <c r="F25" s="48"/>
      <c r="G25" s="48"/>
      <c r="H25" s="48"/>
      <c r="I25" s="81">
        <f>I24/12/12</f>
        <v>0</v>
      </c>
      <c r="K25" s="51"/>
      <c r="M25" s="83">
        <f>M24/(12*12)</f>
        <v>0</v>
      </c>
      <c r="N25" s="48"/>
      <c r="O25" s="76"/>
    </row>
    <row r="26" spans="1:15" ht="19.899999999999999" customHeight="1" thickBot="1" x14ac:dyDescent="0.4">
      <c r="A26" s="36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29"/>
    </row>
    <row r="27" spans="1:15" ht="19.899999999999999" customHeight="1" thickBot="1" x14ac:dyDescent="0.4">
      <c r="A27" s="36"/>
      <c r="B27" s="51"/>
      <c r="C27" s="149" t="s">
        <v>100</v>
      </c>
      <c r="D27" s="150"/>
      <c r="E27" s="150"/>
      <c r="F27" s="150"/>
      <c r="G27" s="150"/>
      <c r="H27" s="150"/>
      <c r="I27" s="150"/>
      <c r="J27" s="215"/>
      <c r="K27" s="215"/>
      <c r="L27" s="215"/>
      <c r="M27" s="215"/>
      <c r="N27" s="216">
        <f>D25*30</f>
        <v>30</v>
      </c>
      <c r="O27" s="29"/>
    </row>
    <row r="28" spans="1:15" ht="19.899999999999999" customHeight="1" thickBot="1" x14ac:dyDescent="0.4">
      <c r="A28" s="43"/>
      <c r="B28" s="44"/>
      <c r="C28" s="45"/>
      <c r="D28" s="45"/>
      <c r="E28" s="45"/>
      <c r="F28" s="45"/>
      <c r="G28" s="45"/>
      <c r="H28" s="45"/>
      <c r="I28" s="45"/>
      <c r="J28" s="45"/>
      <c r="K28" s="45"/>
      <c r="L28" s="44"/>
      <c r="M28" s="44"/>
      <c r="N28" s="44"/>
      <c r="O28" s="42"/>
    </row>
    <row r="29" spans="1:1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</sheetData>
  <sheetProtection algorithmName="SHA-512" hashValue="TLSPZ5E5o6WyxloVmfk4epbsDOyE+SFCtkJN4xPxPPCJb6jFqE49L+rjuNWzZ2Ml+lIAwibAfREXUuKK+QGrjg==" saltValue="BN5x+epc4uTFlDbR3K8k0Q==" spinCount="100000" sheet="1" objects="1" scenarios="1"/>
  <mergeCells count="7">
    <mergeCell ref="B24:C24"/>
    <mergeCell ref="G24:H24"/>
    <mergeCell ref="K24:L24"/>
    <mergeCell ref="D3:G3"/>
    <mergeCell ref="L3:N3"/>
    <mergeCell ref="D4:G4"/>
    <mergeCell ref="L4:N4"/>
  </mergeCells>
  <conditionalFormatting sqref="C8:N19">
    <cfRule type="cellIs" dxfId="9" priority="1" operator="between">
      <formula>-4</formula>
      <formula>4</formula>
    </cfRule>
    <cfRule type="cellIs" dxfId="8" priority="2" operator="between">
      <formula>-4</formula>
      <formula>4</formula>
    </cfRule>
    <cfRule type="cellIs" dxfId="7" priority="3" operator="lessThan">
      <formula>-4</formula>
    </cfRule>
    <cfRule type="cellIs" dxfId="6" priority="4" operator="greaterThan">
      <formula>4</formula>
    </cfRule>
    <cfRule type="cellIs" dxfId="5" priority="5" operator="equal">
      <formula>0</formula>
    </cfRule>
    <cfRule type="cellIs" dxfId="4" priority="6" operator="lessThan">
      <formula>0</formula>
    </cfRule>
    <cfRule type="cellIs" dxfId="3" priority="7" operator="greater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88" orientation="landscape" horizontalDpi="4294967293" verticalDpi="0" r:id="rId1"/>
  <headerFooter>
    <oddFooter>&amp;LBSA Levels Calculator Rev 6&amp;R&amp;D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46A1E-9AFA-4E1B-BE05-53D60EE932F0}">
  <sheetPr>
    <pageSetUpPr fitToPage="1"/>
  </sheetPr>
  <dimension ref="A1:T57"/>
  <sheetViews>
    <sheetView topLeftCell="A8" zoomScaleNormal="100" workbookViewId="0">
      <selection activeCell="F8" sqref="F8:G8"/>
    </sheetView>
  </sheetViews>
  <sheetFormatPr defaultColWidth="8.81640625" defaultRowHeight="14.5" x14ac:dyDescent="0.35"/>
  <cols>
    <col min="1" max="1" width="4.1796875" style="159" customWidth="1"/>
    <col min="2" max="14" width="6.1796875" style="159" customWidth="1"/>
    <col min="15" max="15" width="6.54296875" style="159" customWidth="1"/>
    <col min="16" max="16" width="5.453125" style="159" customWidth="1"/>
    <col min="17" max="16384" width="8.81640625" style="159"/>
  </cols>
  <sheetData>
    <row r="1" spans="1:20" s="99" customFormat="1" ht="21" x14ac:dyDescent="0.35">
      <c r="A1" s="117"/>
      <c r="B1" s="217" t="s">
        <v>94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 t="s">
        <v>25</v>
      </c>
      <c r="N1" s="96"/>
      <c r="O1" s="95"/>
      <c r="P1" s="155"/>
      <c r="Q1" s="98"/>
      <c r="R1" s="98"/>
      <c r="S1" s="98"/>
      <c r="T1" s="98"/>
    </row>
    <row r="2" spans="1:20" s="99" customFormat="1" ht="10.15" customHeight="1" x14ac:dyDescent="0.35">
      <c r="A2" s="11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20"/>
      <c r="N2" s="120"/>
      <c r="O2" s="120"/>
      <c r="P2" s="156"/>
      <c r="Q2" s="98"/>
      <c r="R2" s="98"/>
      <c r="S2" s="98"/>
      <c r="T2" s="98"/>
    </row>
    <row r="3" spans="1:20" s="99" customFormat="1" ht="21" x14ac:dyDescent="0.35">
      <c r="A3" s="100"/>
      <c r="B3" s="101" t="s">
        <v>1</v>
      </c>
      <c r="D3" s="243">
        <f>INPUT!D3</f>
        <v>0</v>
      </c>
      <c r="E3" s="243"/>
      <c r="F3" s="243"/>
      <c r="G3" s="243"/>
      <c r="H3" s="102"/>
      <c r="I3" s="101" t="s">
        <v>2</v>
      </c>
      <c r="J3" s="102"/>
      <c r="K3" s="102"/>
      <c r="L3" s="247">
        <f>INPUT!L3</f>
        <v>0</v>
      </c>
      <c r="M3" s="247"/>
      <c r="N3" s="247"/>
      <c r="O3" s="120"/>
      <c r="P3" s="156"/>
      <c r="Q3" s="98"/>
      <c r="R3" s="98"/>
      <c r="S3" s="98"/>
      <c r="T3" s="98"/>
    </row>
    <row r="4" spans="1:20" s="99" customFormat="1" ht="21" x14ac:dyDescent="0.35">
      <c r="A4" s="100"/>
      <c r="B4" s="101" t="s">
        <v>3</v>
      </c>
      <c r="D4" s="243">
        <f>INPUT!D4</f>
        <v>0</v>
      </c>
      <c r="E4" s="243"/>
      <c r="F4" s="243"/>
      <c r="G4" s="243"/>
      <c r="H4" s="102"/>
      <c r="I4" s="101" t="s">
        <v>4</v>
      </c>
      <c r="J4" s="102"/>
      <c r="K4" s="102"/>
      <c r="L4" s="247">
        <f>INPUT!L4</f>
        <v>0</v>
      </c>
      <c r="M4" s="247"/>
      <c r="N4" s="247"/>
      <c r="O4" s="120"/>
      <c r="P4" s="156"/>
      <c r="Q4" s="98"/>
      <c r="R4" s="98"/>
      <c r="S4" s="98"/>
      <c r="T4" s="98"/>
    </row>
    <row r="5" spans="1:20" s="99" customFormat="1" ht="15.5" x14ac:dyDescent="0.35">
      <c r="A5" s="110"/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1"/>
      <c r="M5" s="102"/>
      <c r="N5" s="101"/>
      <c r="O5" s="101"/>
      <c r="P5" s="156"/>
      <c r="Q5" s="98"/>
      <c r="R5" s="98"/>
      <c r="S5" s="98"/>
      <c r="T5" s="98"/>
    </row>
    <row r="6" spans="1:20" ht="15.5" x14ac:dyDescent="0.35">
      <c r="A6" s="110"/>
      <c r="B6" s="267" t="s">
        <v>26</v>
      </c>
      <c r="C6" s="267"/>
      <c r="D6" s="157" t="e">
        <f>INPUT!N22</f>
        <v>#DIV/0!</v>
      </c>
      <c r="E6" s="102" t="s">
        <v>5</v>
      </c>
      <c r="F6" s="262" t="s">
        <v>34</v>
      </c>
      <c r="G6" s="262"/>
      <c r="H6" s="263">
        <f>INPUT!H22</f>
        <v>0</v>
      </c>
      <c r="I6" s="263"/>
      <c r="J6" s="102" t="s">
        <v>5</v>
      </c>
      <c r="K6" s="262" t="s">
        <v>35</v>
      </c>
      <c r="L6" s="262"/>
      <c r="M6" s="263">
        <f>INPUT!K22</f>
        <v>0</v>
      </c>
      <c r="N6" s="263"/>
      <c r="O6" s="158" t="s">
        <v>5</v>
      </c>
      <c r="P6" s="156"/>
      <c r="Q6" s="98"/>
      <c r="R6" s="98"/>
      <c r="S6" s="98"/>
      <c r="T6" s="98"/>
    </row>
    <row r="7" spans="1:20" ht="16" thickBot="1" x14ac:dyDescent="0.4">
      <c r="A7" s="110"/>
      <c r="B7" s="105"/>
      <c r="C7" s="105"/>
      <c r="D7" s="160"/>
      <c r="E7" s="102"/>
      <c r="F7" s="102"/>
      <c r="G7" s="102"/>
      <c r="H7" s="102"/>
      <c r="I7" s="102"/>
      <c r="J7" s="102"/>
      <c r="K7" s="102"/>
      <c r="L7" s="102"/>
      <c r="M7" s="105"/>
      <c r="N7" s="105"/>
      <c r="P7" s="156"/>
      <c r="Q7" s="98"/>
      <c r="R7" s="98"/>
      <c r="S7" s="98"/>
      <c r="T7" s="98"/>
    </row>
    <row r="8" spans="1:20" ht="16" thickBot="1" x14ac:dyDescent="0.4">
      <c r="A8" s="110"/>
      <c r="B8" s="105"/>
      <c r="C8" s="265" t="s">
        <v>67</v>
      </c>
      <c r="D8" s="265"/>
      <c r="E8" s="265"/>
      <c r="F8" s="266">
        <v>4930</v>
      </c>
      <c r="G8" s="266"/>
      <c r="H8" s="161"/>
      <c r="I8" s="161" t="s">
        <v>56</v>
      </c>
      <c r="J8" s="161"/>
      <c r="K8" s="140" t="s">
        <v>41</v>
      </c>
      <c r="L8" s="158"/>
      <c r="M8" s="162" t="s">
        <v>27</v>
      </c>
      <c r="N8" s="158"/>
      <c r="O8" s="142" t="s">
        <v>42</v>
      </c>
      <c r="P8" s="156"/>
      <c r="Q8" s="98"/>
      <c r="R8" s="98"/>
      <c r="S8" s="98"/>
      <c r="T8" s="98"/>
    </row>
    <row r="9" spans="1:20" ht="15.5" x14ac:dyDescent="0.35">
      <c r="A9" s="110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P9" s="156"/>
      <c r="Q9" s="98"/>
      <c r="R9" s="98"/>
      <c r="S9" s="98"/>
      <c r="T9" s="98"/>
    </row>
    <row r="10" spans="1:20" ht="17" x14ac:dyDescent="0.35">
      <c r="A10" s="163"/>
      <c r="B10" s="164" t="s">
        <v>43</v>
      </c>
      <c r="C10" s="165"/>
      <c r="D10" s="165"/>
      <c r="E10" s="165"/>
      <c r="F10" s="166"/>
      <c r="G10" s="165"/>
      <c r="H10" s="165"/>
      <c r="I10" s="165"/>
      <c r="J10" s="165"/>
      <c r="K10" s="167"/>
      <c r="L10" s="168"/>
      <c r="M10" s="168"/>
      <c r="N10" s="168"/>
      <c r="O10" s="169" t="s">
        <v>44</v>
      </c>
      <c r="P10" s="156"/>
      <c r="Q10" s="98"/>
      <c r="R10" s="98"/>
      <c r="S10" s="98"/>
      <c r="T10" s="98"/>
    </row>
    <row r="11" spans="1:20" ht="19.899999999999999" customHeight="1" x14ac:dyDescent="0.35">
      <c r="A11" s="163"/>
      <c r="B11" s="170" t="s">
        <v>6</v>
      </c>
      <c r="C11" s="171">
        <f>$F$8-INPUT!C7</f>
        <v>4930</v>
      </c>
      <c r="D11" s="171">
        <f>$F$8-INPUT!D7</f>
        <v>4930</v>
      </c>
      <c r="E11" s="171">
        <f>$F$8-INPUT!E7</f>
        <v>4930</v>
      </c>
      <c r="F11" s="171">
        <f>$F$8-INPUT!F7</f>
        <v>4930</v>
      </c>
      <c r="G11" s="171">
        <f>$F$8-INPUT!G7</f>
        <v>4930</v>
      </c>
      <c r="H11" s="171">
        <f>$F$8-INPUT!H7</f>
        <v>4930</v>
      </c>
      <c r="I11" s="171">
        <f>$F$8-INPUT!I7</f>
        <v>4930</v>
      </c>
      <c r="J11" s="171">
        <f>$F$8-INPUT!J7</f>
        <v>4930</v>
      </c>
      <c r="K11" s="171">
        <f>$F$8-INPUT!K7</f>
        <v>4930</v>
      </c>
      <c r="L11" s="171">
        <f>$F$8-INPUT!L7</f>
        <v>4930</v>
      </c>
      <c r="M11" s="171">
        <f>$F$8-INPUT!M7</f>
        <v>4930</v>
      </c>
      <c r="N11" s="171">
        <f>$F$8-INPUT!N7</f>
        <v>4930</v>
      </c>
      <c r="O11" s="168"/>
      <c r="P11" s="156"/>
      <c r="Q11" s="98"/>
      <c r="R11" s="98"/>
      <c r="S11" s="98"/>
      <c r="T11" s="98"/>
    </row>
    <row r="12" spans="1:20" ht="19.899999999999999" customHeight="1" x14ac:dyDescent="0.35">
      <c r="A12" s="163"/>
      <c r="B12" s="170" t="s">
        <v>8</v>
      </c>
      <c r="C12" s="171">
        <f>$F$8-INPUT!C8</f>
        <v>4930</v>
      </c>
      <c r="D12" s="171">
        <f>$F$8-INPUT!D8</f>
        <v>4930</v>
      </c>
      <c r="E12" s="171">
        <f>$F$8-INPUT!E8</f>
        <v>4930</v>
      </c>
      <c r="F12" s="171">
        <f>$F$8-INPUT!F8</f>
        <v>4930</v>
      </c>
      <c r="G12" s="171">
        <f>$F$8-INPUT!G8</f>
        <v>4930</v>
      </c>
      <c r="H12" s="171">
        <f>$F$8-INPUT!H8</f>
        <v>4930</v>
      </c>
      <c r="I12" s="171">
        <f>$F$8-INPUT!I8</f>
        <v>4930</v>
      </c>
      <c r="J12" s="171">
        <f>$F$8-INPUT!J8</f>
        <v>4930</v>
      </c>
      <c r="K12" s="171">
        <f>$F$8-INPUT!K8</f>
        <v>4930</v>
      </c>
      <c r="L12" s="171">
        <f>$F$8-INPUT!L8</f>
        <v>4930</v>
      </c>
      <c r="M12" s="171">
        <f>$F$8-INPUT!M8</f>
        <v>4930</v>
      </c>
      <c r="N12" s="171">
        <f>$F$8-INPUT!N8</f>
        <v>4930</v>
      </c>
      <c r="O12" s="168"/>
      <c r="P12" s="156"/>
      <c r="Q12" s="98"/>
      <c r="R12" s="98"/>
      <c r="S12" s="98"/>
      <c r="T12" s="98"/>
    </row>
    <row r="13" spans="1:20" ht="19.899999999999999" customHeight="1" x14ac:dyDescent="0.35">
      <c r="A13" s="163"/>
      <c r="B13" s="170" t="s">
        <v>9</v>
      </c>
      <c r="C13" s="171">
        <f>$F$8-INPUT!C9</f>
        <v>4930</v>
      </c>
      <c r="D13" s="171">
        <f>$F$8-INPUT!D9</f>
        <v>4930</v>
      </c>
      <c r="E13" s="171">
        <f>$F$8-INPUT!E9</f>
        <v>4930</v>
      </c>
      <c r="F13" s="171">
        <f>$F$8-INPUT!F9</f>
        <v>4930</v>
      </c>
      <c r="G13" s="171">
        <f>$F$8-INPUT!G9</f>
        <v>4930</v>
      </c>
      <c r="H13" s="171">
        <f>$F$8-INPUT!H9</f>
        <v>4930</v>
      </c>
      <c r="I13" s="171">
        <f>$F$8-INPUT!I9</f>
        <v>4930</v>
      </c>
      <c r="J13" s="171">
        <f>$F$8-INPUT!J9</f>
        <v>4930</v>
      </c>
      <c r="K13" s="171">
        <f>$F$8-INPUT!K9</f>
        <v>4930</v>
      </c>
      <c r="L13" s="171">
        <f>$F$8-INPUT!L9</f>
        <v>4930</v>
      </c>
      <c r="M13" s="171">
        <f>$F$8-INPUT!M9</f>
        <v>4930</v>
      </c>
      <c r="N13" s="171">
        <f>$F$8-INPUT!N9</f>
        <v>4930</v>
      </c>
      <c r="O13" s="168"/>
      <c r="P13" s="156"/>
      <c r="Q13" s="98"/>
      <c r="R13" s="98"/>
      <c r="S13" s="98"/>
      <c r="T13" s="98"/>
    </row>
    <row r="14" spans="1:20" ht="19.899999999999999" customHeight="1" x14ac:dyDescent="0.35">
      <c r="A14" s="163"/>
      <c r="B14" s="170" t="s">
        <v>10</v>
      </c>
      <c r="C14" s="171">
        <f>$F$8-INPUT!C10</f>
        <v>4930</v>
      </c>
      <c r="D14" s="171">
        <f>$F$8-INPUT!D10</f>
        <v>4930</v>
      </c>
      <c r="E14" s="171">
        <f>$F$8-INPUT!E10</f>
        <v>4930</v>
      </c>
      <c r="F14" s="171">
        <f>$F$8-INPUT!F10</f>
        <v>4930</v>
      </c>
      <c r="G14" s="171">
        <f>$F$8-INPUT!G10</f>
        <v>4930</v>
      </c>
      <c r="H14" s="171">
        <f>$F$8-INPUT!H10</f>
        <v>4930</v>
      </c>
      <c r="I14" s="171">
        <f>$F$8-INPUT!I10</f>
        <v>4930</v>
      </c>
      <c r="J14" s="171">
        <f>$F$8-INPUT!J10</f>
        <v>4930</v>
      </c>
      <c r="K14" s="171">
        <f>$F$8-INPUT!K10</f>
        <v>4930</v>
      </c>
      <c r="L14" s="171">
        <f>$F$8-INPUT!L10</f>
        <v>4930</v>
      </c>
      <c r="M14" s="171">
        <f>$F$8-INPUT!M10</f>
        <v>4930</v>
      </c>
      <c r="N14" s="171">
        <f>$F$8-INPUT!N10</f>
        <v>4930</v>
      </c>
      <c r="O14" s="168"/>
      <c r="P14" s="156"/>
      <c r="Q14" s="98"/>
      <c r="R14" s="98"/>
      <c r="S14" s="98"/>
      <c r="T14" s="98"/>
    </row>
    <row r="15" spans="1:20" ht="19.899999999999999" customHeight="1" x14ac:dyDescent="0.35">
      <c r="A15" s="163"/>
      <c r="B15" s="170" t="s">
        <v>11</v>
      </c>
      <c r="C15" s="171">
        <f>$F$8-INPUT!C11</f>
        <v>4930</v>
      </c>
      <c r="D15" s="171">
        <f>$F$8-INPUT!D11</f>
        <v>4930</v>
      </c>
      <c r="E15" s="171">
        <f>$F$8-INPUT!E11</f>
        <v>4930</v>
      </c>
      <c r="F15" s="171">
        <f>$F$8-INPUT!F11</f>
        <v>4930</v>
      </c>
      <c r="G15" s="171">
        <f>$F$8-INPUT!G11</f>
        <v>4930</v>
      </c>
      <c r="H15" s="171">
        <f>$F$8-INPUT!H11</f>
        <v>4930</v>
      </c>
      <c r="I15" s="171">
        <f>$F$8-INPUT!I11</f>
        <v>4930</v>
      </c>
      <c r="J15" s="171">
        <f>$F$8-INPUT!J11</f>
        <v>4930</v>
      </c>
      <c r="K15" s="171">
        <f>$F$8-INPUT!K11</f>
        <v>4930</v>
      </c>
      <c r="L15" s="171">
        <f>$F$8-INPUT!L11</f>
        <v>4930</v>
      </c>
      <c r="M15" s="171">
        <f>$F$8-INPUT!M11</f>
        <v>4930</v>
      </c>
      <c r="N15" s="171">
        <f>$F$8-INPUT!N11</f>
        <v>4930</v>
      </c>
      <c r="O15" s="168"/>
      <c r="P15" s="156"/>
      <c r="Q15" s="98"/>
      <c r="R15" s="98"/>
      <c r="S15" s="98"/>
      <c r="T15" s="98"/>
    </row>
    <row r="16" spans="1:20" ht="19.899999999999999" customHeight="1" x14ac:dyDescent="0.35">
      <c r="A16" s="163"/>
      <c r="B16" s="170" t="s">
        <v>12</v>
      </c>
      <c r="C16" s="171">
        <f>$F$8-INPUT!C12</f>
        <v>4930</v>
      </c>
      <c r="D16" s="171">
        <f>$F$8-INPUT!D12</f>
        <v>4930</v>
      </c>
      <c r="E16" s="171">
        <f>$F$8-INPUT!E12</f>
        <v>4930</v>
      </c>
      <c r="F16" s="171">
        <f>$F$8-INPUT!F12</f>
        <v>4930</v>
      </c>
      <c r="G16" s="171">
        <f>$F$8-INPUT!G12</f>
        <v>4930</v>
      </c>
      <c r="H16" s="171">
        <f>$F$8-INPUT!H12</f>
        <v>4930</v>
      </c>
      <c r="I16" s="171">
        <f>$F$8-INPUT!I12</f>
        <v>4930</v>
      </c>
      <c r="J16" s="171">
        <f>$F$8-INPUT!J12</f>
        <v>4930</v>
      </c>
      <c r="K16" s="171">
        <f>$F$8-INPUT!K12</f>
        <v>4930</v>
      </c>
      <c r="L16" s="171">
        <f>$F$8-INPUT!L12</f>
        <v>4930</v>
      </c>
      <c r="M16" s="171">
        <f>$F$8-INPUT!M12</f>
        <v>4930</v>
      </c>
      <c r="N16" s="171">
        <f>$F$8-INPUT!N12</f>
        <v>4930</v>
      </c>
      <c r="O16" s="168"/>
      <c r="P16" s="156"/>
      <c r="Q16" s="98"/>
      <c r="R16" s="98"/>
      <c r="S16" s="98"/>
      <c r="T16" s="98"/>
    </row>
    <row r="17" spans="1:20" ht="19.899999999999999" customHeight="1" x14ac:dyDescent="0.35">
      <c r="A17" s="163"/>
      <c r="B17" s="170" t="s">
        <v>13</v>
      </c>
      <c r="C17" s="171">
        <f>$F$8-INPUT!C13</f>
        <v>4930</v>
      </c>
      <c r="D17" s="171">
        <f>$F$8-INPUT!D13</f>
        <v>4930</v>
      </c>
      <c r="E17" s="171">
        <f>$F$8-INPUT!E13</f>
        <v>4930</v>
      </c>
      <c r="F17" s="171">
        <f>$F$8-INPUT!F13</f>
        <v>4930</v>
      </c>
      <c r="G17" s="171">
        <f>$F$8-INPUT!G13</f>
        <v>4930</v>
      </c>
      <c r="H17" s="171">
        <f>$F$8-INPUT!H13</f>
        <v>4930</v>
      </c>
      <c r="I17" s="171">
        <f>$F$8-INPUT!I13</f>
        <v>4930</v>
      </c>
      <c r="J17" s="171">
        <f>$F$8-INPUT!J13</f>
        <v>4930</v>
      </c>
      <c r="K17" s="171">
        <f>$F$8-INPUT!K13</f>
        <v>4930</v>
      </c>
      <c r="L17" s="171">
        <f>$F$8-INPUT!L13</f>
        <v>4930</v>
      </c>
      <c r="M17" s="171">
        <f>$F$8-INPUT!M13</f>
        <v>4930</v>
      </c>
      <c r="N17" s="171">
        <f>$F$8-INPUT!N13</f>
        <v>4930</v>
      </c>
      <c r="O17" s="168"/>
      <c r="P17" s="156"/>
      <c r="Q17" s="98"/>
      <c r="R17" s="98"/>
      <c r="S17" s="98"/>
      <c r="T17" s="98"/>
    </row>
    <row r="18" spans="1:20" ht="19.899999999999999" customHeight="1" x14ac:dyDescent="0.35">
      <c r="A18" s="163"/>
      <c r="B18" s="170" t="s">
        <v>14</v>
      </c>
      <c r="C18" s="171">
        <f>$F$8-INPUT!C14</f>
        <v>4930</v>
      </c>
      <c r="D18" s="171">
        <f>$F$8-INPUT!D14</f>
        <v>4930</v>
      </c>
      <c r="E18" s="171">
        <f>$F$8-INPUT!E14</f>
        <v>4930</v>
      </c>
      <c r="F18" s="171">
        <f>$F$8-INPUT!F14</f>
        <v>4930</v>
      </c>
      <c r="G18" s="171">
        <f>$F$8-INPUT!G14</f>
        <v>4930</v>
      </c>
      <c r="H18" s="171">
        <f>$F$8-INPUT!H14</f>
        <v>4930</v>
      </c>
      <c r="I18" s="171">
        <f>$F$8-INPUT!I14</f>
        <v>4930</v>
      </c>
      <c r="J18" s="171">
        <f>$F$8-INPUT!J14</f>
        <v>4930</v>
      </c>
      <c r="K18" s="171">
        <f>$F$8-INPUT!K14</f>
        <v>4930</v>
      </c>
      <c r="L18" s="171">
        <f>$F$8-INPUT!L14</f>
        <v>4930</v>
      </c>
      <c r="M18" s="171">
        <f>$F$8-INPUT!M14</f>
        <v>4930</v>
      </c>
      <c r="N18" s="171">
        <f>$F$8-INPUT!N14</f>
        <v>4930</v>
      </c>
      <c r="O18" s="168"/>
      <c r="P18" s="156"/>
      <c r="Q18" s="98"/>
      <c r="R18" s="98"/>
      <c r="S18" s="98"/>
      <c r="T18" s="98"/>
    </row>
    <row r="19" spans="1:20" ht="19.899999999999999" customHeight="1" x14ac:dyDescent="0.35">
      <c r="A19" s="163"/>
      <c r="B19" s="170" t="s">
        <v>15</v>
      </c>
      <c r="C19" s="171">
        <f>$F$8-INPUT!C15</f>
        <v>4930</v>
      </c>
      <c r="D19" s="171">
        <f>$F$8-INPUT!D15</f>
        <v>4930</v>
      </c>
      <c r="E19" s="171">
        <f>$F$8-INPUT!E15</f>
        <v>4930</v>
      </c>
      <c r="F19" s="171">
        <f>$F$8-INPUT!F15</f>
        <v>4930</v>
      </c>
      <c r="G19" s="171">
        <f>$F$8-INPUT!G15</f>
        <v>4930</v>
      </c>
      <c r="H19" s="171">
        <f>$F$8-INPUT!H15</f>
        <v>4930</v>
      </c>
      <c r="I19" s="171">
        <f>$F$8-INPUT!I15</f>
        <v>4930</v>
      </c>
      <c r="J19" s="171">
        <f>$F$8-INPUT!J15</f>
        <v>4930</v>
      </c>
      <c r="K19" s="171">
        <f>$F$8-INPUT!K15</f>
        <v>4930</v>
      </c>
      <c r="L19" s="171">
        <f>$F$8-INPUT!L15</f>
        <v>4930</v>
      </c>
      <c r="M19" s="171">
        <f>$F$8-INPUT!M15</f>
        <v>4930</v>
      </c>
      <c r="N19" s="171">
        <f>$F$8-INPUT!N15</f>
        <v>4930</v>
      </c>
      <c r="O19" s="168"/>
      <c r="P19" s="156"/>
      <c r="Q19" s="98"/>
      <c r="R19" s="98"/>
      <c r="S19" s="98"/>
      <c r="T19" s="98"/>
    </row>
    <row r="20" spans="1:20" ht="19.899999999999999" customHeight="1" x14ac:dyDescent="0.35">
      <c r="A20" s="163"/>
      <c r="B20" s="170" t="s">
        <v>16</v>
      </c>
      <c r="C20" s="171">
        <f>$F$8-INPUT!C16</f>
        <v>4930</v>
      </c>
      <c r="D20" s="171">
        <f>$F$8-INPUT!D16</f>
        <v>4930</v>
      </c>
      <c r="E20" s="171">
        <f>$F$8-INPUT!E16</f>
        <v>4930</v>
      </c>
      <c r="F20" s="171">
        <f>$F$8-INPUT!F16</f>
        <v>4930</v>
      </c>
      <c r="G20" s="171">
        <f>$F$8-INPUT!G16</f>
        <v>4930</v>
      </c>
      <c r="H20" s="171">
        <f>$F$8-INPUT!H16</f>
        <v>4930</v>
      </c>
      <c r="I20" s="171">
        <f>$F$8-INPUT!I16</f>
        <v>4930</v>
      </c>
      <c r="J20" s="171">
        <f>$F$8-INPUT!J16</f>
        <v>4930</v>
      </c>
      <c r="K20" s="171">
        <f>$F$8-INPUT!K16</f>
        <v>4930</v>
      </c>
      <c r="L20" s="171">
        <f>$F$8-INPUT!L16</f>
        <v>4930</v>
      </c>
      <c r="M20" s="171">
        <f>$F$8-INPUT!M16</f>
        <v>4930</v>
      </c>
      <c r="N20" s="171">
        <f>$F$8-INPUT!N16</f>
        <v>4930</v>
      </c>
      <c r="O20" s="168"/>
      <c r="P20" s="156"/>
      <c r="Q20" s="98"/>
      <c r="R20" s="98"/>
      <c r="S20" s="98"/>
      <c r="T20" s="98"/>
    </row>
    <row r="21" spans="1:20" ht="19.899999999999999" customHeight="1" x14ac:dyDescent="0.35">
      <c r="A21" s="163"/>
      <c r="B21" s="170" t="s">
        <v>17</v>
      </c>
      <c r="C21" s="171">
        <f>$F$8-INPUT!C17</f>
        <v>4930</v>
      </c>
      <c r="D21" s="171">
        <f>$F$8-INPUT!D17</f>
        <v>4930</v>
      </c>
      <c r="E21" s="171">
        <f>$F$8-INPUT!E17</f>
        <v>4930</v>
      </c>
      <c r="F21" s="171">
        <f>$F$8-INPUT!F17</f>
        <v>4930</v>
      </c>
      <c r="G21" s="171">
        <f>$F$8-INPUT!G17</f>
        <v>4930</v>
      </c>
      <c r="H21" s="171">
        <f>$F$8-INPUT!H17</f>
        <v>4930</v>
      </c>
      <c r="I21" s="171">
        <f>$F$8-INPUT!I17</f>
        <v>4930</v>
      </c>
      <c r="J21" s="171">
        <f>$F$8-INPUT!J17</f>
        <v>4930</v>
      </c>
      <c r="K21" s="171">
        <f>$F$8-INPUT!K17</f>
        <v>4930</v>
      </c>
      <c r="L21" s="171">
        <f>$F$8-INPUT!L17</f>
        <v>4930</v>
      </c>
      <c r="M21" s="171">
        <f>$F$8-INPUT!M17</f>
        <v>4930</v>
      </c>
      <c r="N21" s="171">
        <f>$F$8-INPUT!N17</f>
        <v>4930</v>
      </c>
      <c r="O21" s="168"/>
      <c r="P21" s="156"/>
      <c r="Q21" s="98"/>
      <c r="R21" s="98"/>
      <c r="S21" s="98"/>
      <c r="T21" s="98"/>
    </row>
    <row r="22" spans="1:20" ht="19.899999999999999" customHeight="1" x14ac:dyDescent="0.35">
      <c r="A22" s="163"/>
      <c r="B22" s="170" t="s">
        <v>18</v>
      </c>
      <c r="C22" s="171">
        <f>$F$8-INPUT!C18</f>
        <v>4930</v>
      </c>
      <c r="D22" s="171">
        <f>$F$8-INPUT!D18</f>
        <v>4930</v>
      </c>
      <c r="E22" s="171">
        <f>$F$8-INPUT!E18</f>
        <v>4930</v>
      </c>
      <c r="F22" s="171">
        <f>$F$8-INPUT!F18</f>
        <v>4930</v>
      </c>
      <c r="G22" s="171">
        <f>$F$8-INPUT!G18</f>
        <v>4930</v>
      </c>
      <c r="H22" s="171">
        <f>$F$8-INPUT!H18</f>
        <v>4930</v>
      </c>
      <c r="I22" s="171">
        <f>$F$8-INPUT!I18</f>
        <v>4930</v>
      </c>
      <c r="J22" s="171">
        <f>$F$8-INPUT!J18</f>
        <v>4930</v>
      </c>
      <c r="K22" s="171">
        <f>$F$8-INPUT!K18</f>
        <v>4930</v>
      </c>
      <c r="L22" s="171">
        <f>$F$8-INPUT!L18</f>
        <v>4930</v>
      </c>
      <c r="M22" s="171">
        <f>$F$8-INPUT!M18</f>
        <v>4930</v>
      </c>
      <c r="N22" s="171">
        <f>$F$8-INPUT!N18</f>
        <v>4930</v>
      </c>
      <c r="O22" s="168"/>
      <c r="P22" s="156"/>
      <c r="Q22" s="98"/>
      <c r="R22" s="98"/>
      <c r="S22" s="98"/>
      <c r="T22" s="98"/>
    </row>
    <row r="23" spans="1:20" ht="15.5" x14ac:dyDescent="0.35">
      <c r="A23" s="163"/>
      <c r="B23" s="172" t="s">
        <v>46</v>
      </c>
      <c r="C23" s="170" t="s">
        <v>6</v>
      </c>
      <c r="D23" s="170" t="s">
        <v>8</v>
      </c>
      <c r="E23" s="170" t="s">
        <v>9</v>
      </c>
      <c r="F23" s="170" t="s">
        <v>10</v>
      </c>
      <c r="G23" s="170" t="s">
        <v>11</v>
      </c>
      <c r="H23" s="170" t="s">
        <v>12</v>
      </c>
      <c r="I23" s="170" t="s">
        <v>13</v>
      </c>
      <c r="J23" s="170" t="s">
        <v>14</v>
      </c>
      <c r="K23" s="170" t="s">
        <v>15</v>
      </c>
      <c r="L23" s="170" t="s">
        <v>16</v>
      </c>
      <c r="M23" s="170" t="s">
        <v>17</v>
      </c>
      <c r="N23" s="170" t="s">
        <v>18</v>
      </c>
      <c r="O23" s="169" t="s">
        <v>45</v>
      </c>
      <c r="P23" s="156"/>
      <c r="Q23" s="98"/>
      <c r="R23" s="98"/>
      <c r="S23" s="98"/>
      <c r="T23" s="98"/>
    </row>
    <row r="24" spans="1:20" ht="15.5" x14ac:dyDescent="0.35">
      <c r="A24" s="163"/>
      <c r="B24" s="173"/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56"/>
      <c r="Q24" s="98"/>
      <c r="R24" s="98"/>
      <c r="S24" s="98"/>
      <c r="T24" s="98"/>
    </row>
    <row r="25" spans="1:20" ht="19.899999999999999" customHeight="1" x14ac:dyDescent="0.35">
      <c r="A25" s="163"/>
      <c r="B25" s="259" t="s">
        <v>74</v>
      </c>
      <c r="C25" s="259"/>
      <c r="D25" s="259"/>
      <c r="E25" s="259"/>
      <c r="F25" s="174">
        <f>F8</f>
        <v>4930</v>
      </c>
      <c r="G25" s="175"/>
      <c r="H25" s="257" t="s">
        <v>28</v>
      </c>
      <c r="I25" s="257"/>
      <c r="J25" s="176">
        <f>IF(MAX(C11:N22)&lt;=0,0,MAX(C11:N22))</f>
        <v>4930</v>
      </c>
      <c r="K25" s="102" t="s">
        <v>5</v>
      </c>
      <c r="L25" s="257" t="s">
        <v>29</v>
      </c>
      <c r="M25" s="257"/>
      <c r="N25" s="177">
        <f>IF(MIN(C11:N22)&gt;=0,0,MIN(C11:N22))</f>
        <v>0</v>
      </c>
      <c r="O25" s="102" t="s">
        <v>5</v>
      </c>
      <c r="P25" s="156"/>
      <c r="Q25" s="98"/>
      <c r="R25" s="98"/>
      <c r="S25" s="98"/>
      <c r="T25" s="98"/>
    </row>
    <row r="26" spans="1:20" ht="16" thickBot="1" x14ac:dyDescent="0.4">
      <c r="A26" s="163"/>
      <c r="B26" s="101"/>
      <c r="C26" s="101"/>
      <c r="D26" s="101"/>
      <c r="E26" s="101"/>
      <c r="F26" s="139" t="str">
        <f>IF(F25=F8,"","error -change only at the top")</f>
        <v/>
      </c>
      <c r="G26" s="175"/>
      <c r="H26" s="102"/>
      <c r="I26" s="105"/>
      <c r="J26" s="105"/>
      <c r="K26" s="105"/>
      <c r="L26" s="161"/>
      <c r="M26" s="102"/>
      <c r="N26" s="105"/>
      <c r="O26" s="105"/>
      <c r="P26" s="156"/>
      <c r="Q26" s="98"/>
      <c r="R26" s="98"/>
      <c r="S26" s="98"/>
      <c r="T26" s="98"/>
    </row>
    <row r="27" spans="1:20" ht="19.899999999999999" customHeight="1" thickBot="1" x14ac:dyDescent="0.4">
      <c r="A27" s="163"/>
      <c r="B27" s="264" t="s">
        <v>70</v>
      </c>
      <c r="C27" s="264"/>
      <c r="D27" s="264"/>
      <c r="E27" s="105" t="s">
        <v>27</v>
      </c>
      <c r="F27" s="178">
        <f>COUNTIF(C11:N22,0)/COUNT(C11:N22)</f>
        <v>0</v>
      </c>
      <c r="H27" s="257" t="s">
        <v>68</v>
      </c>
      <c r="I27" s="257"/>
      <c r="J27" s="179">
        <f>COUNTIF(C11:N22,"&gt;0.1")/COUNT(C11:N22)</f>
        <v>0</v>
      </c>
      <c r="L27" s="257" t="s">
        <v>69</v>
      </c>
      <c r="M27" s="258"/>
      <c r="N27" s="180">
        <f>COUNTIF(C11:N22,"&lt;-0.1")/COUNT(C11:N22)</f>
        <v>0</v>
      </c>
      <c r="P27" s="156"/>
      <c r="Q27" s="98"/>
      <c r="R27" s="98"/>
      <c r="S27" s="98"/>
      <c r="T27" s="98"/>
    </row>
    <row r="28" spans="1:20" ht="15.5" x14ac:dyDescent="0.35">
      <c r="A28" s="163"/>
      <c r="B28" s="104"/>
      <c r="C28" s="104"/>
      <c r="D28" s="104"/>
      <c r="E28" s="102"/>
      <c r="F28" s="104"/>
      <c r="G28" s="104"/>
      <c r="H28" s="104"/>
      <c r="I28" s="161"/>
      <c r="J28" s="161"/>
      <c r="K28" s="161"/>
      <c r="L28" s="161"/>
      <c r="M28" s="161"/>
      <c r="N28" s="104"/>
      <c r="O28" s="161"/>
      <c r="P28" s="156"/>
      <c r="Q28" s="98"/>
      <c r="R28" s="98"/>
      <c r="S28" s="98"/>
      <c r="T28" s="98"/>
    </row>
    <row r="29" spans="1:20" ht="15.5" x14ac:dyDescent="0.35">
      <c r="A29" s="163"/>
      <c r="B29" s="101" t="s">
        <v>52</v>
      </c>
      <c r="C29" s="102"/>
      <c r="D29" s="102"/>
      <c r="E29" s="102"/>
      <c r="F29" s="104"/>
      <c r="G29" s="104"/>
      <c r="H29" s="104"/>
      <c r="I29" s="104"/>
      <c r="J29" s="104"/>
      <c r="K29" s="104"/>
      <c r="L29" s="102"/>
      <c r="M29" s="102"/>
      <c r="N29" s="104"/>
      <c r="O29" s="161"/>
      <c r="P29" s="156"/>
      <c r="Q29" s="98"/>
      <c r="R29" s="98"/>
      <c r="S29" s="98"/>
      <c r="T29" s="98"/>
    </row>
    <row r="30" spans="1:20" ht="15.5" x14ac:dyDescent="0.35">
      <c r="A30" s="163"/>
      <c r="B30" s="102"/>
      <c r="C30" s="181" t="s">
        <v>40</v>
      </c>
      <c r="D30" s="230">
        <v>36</v>
      </c>
      <c r="E30" s="104" t="s">
        <v>38</v>
      </c>
      <c r="F30" s="257" t="s">
        <v>54</v>
      </c>
      <c r="G30" s="257"/>
      <c r="H30" s="261">
        <f>D30*D31</f>
        <v>1296</v>
      </c>
      <c r="I30" s="261"/>
      <c r="J30" s="161" t="s">
        <v>53</v>
      </c>
      <c r="K30" s="256" t="s">
        <v>50</v>
      </c>
      <c r="L30" s="256"/>
      <c r="M30" s="256"/>
      <c r="N30" s="256"/>
      <c r="O30" s="182">
        <f>SUMIF(C11:O22,"&lt;0")*H31/1000*-1</f>
        <v>0</v>
      </c>
      <c r="P30" s="156" t="s">
        <v>49</v>
      </c>
      <c r="Q30" s="98"/>
      <c r="R30" s="98"/>
      <c r="S30" s="98"/>
      <c r="T30" s="98"/>
    </row>
    <row r="31" spans="1:20" ht="15.5" x14ac:dyDescent="0.35">
      <c r="A31" s="163"/>
      <c r="B31" s="102"/>
      <c r="C31" s="181" t="s">
        <v>39</v>
      </c>
      <c r="D31" s="230">
        <v>36</v>
      </c>
      <c r="E31" s="104" t="s">
        <v>38</v>
      </c>
      <c r="F31" s="257" t="s">
        <v>55</v>
      </c>
      <c r="G31" s="257"/>
      <c r="H31" s="260">
        <f>D30*D31/12/12</f>
        <v>9</v>
      </c>
      <c r="I31" s="260"/>
      <c r="J31" s="161" t="s">
        <v>53</v>
      </c>
      <c r="K31" s="256" t="s">
        <v>51</v>
      </c>
      <c r="L31" s="256"/>
      <c r="M31" s="256"/>
      <c r="N31" s="256"/>
      <c r="O31" s="183">
        <f>SUMIF(C11:O22,"&gt;0")*H31/1000</f>
        <v>6389.28</v>
      </c>
      <c r="P31" s="156" t="s">
        <v>49</v>
      </c>
      <c r="Q31" s="98"/>
      <c r="R31" s="98"/>
      <c r="S31" s="98"/>
      <c r="T31" s="98"/>
    </row>
    <row r="32" spans="1:20" ht="16" thickBot="1" x14ac:dyDescent="0.4">
      <c r="A32" s="18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85"/>
      <c r="M32" s="115"/>
      <c r="N32" s="115"/>
      <c r="O32" s="186"/>
      <c r="P32" s="187"/>
      <c r="Q32" s="98"/>
      <c r="R32" s="98"/>
      <c r="S32" s="98"/>
      <c r="T32" s="98"/>
    </row>
    <row r="33" spans="1:20" ht="15.5" x14ac:dyDescent="0.3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</row>
    <row r="34" spans="1:20" ht="15.5" x14ac:dyDescent="0.35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</row>
    <row r="35" spans="1:20" ht="15.5" x14ac:dyDescent="0.3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</row>
    <row r="36" spans="1:20" ht="15.5" x14ac:dyDescent="0.35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</row>
    <row r="37" spans="1:20" ht="15.5" x14ac:dyDescent="0.3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</row>
    <row r="38" spans="1:20" ht="15.5" x14ac:dyDescent="0.35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</row>
    <row r="39" spans="1:20" ht="15.5" x14ac:dyDescent="0.35">
      <c r="A39" s="98"/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</row>
    <row r="40" spans="1:20" ht="15.5" x14ac:dyDescent="0.35">
      <c r="A40" s="98"/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</row>
    <row r="41" spans="1:20" ht="15.5" x14ac:dyDescent="0.35">
      <c r="A41" s="98"/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</row>
    <row r="42" spans="1:20" ht="15.5" x14ac:dyDescent="0.35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</row>
    <row r="43" spans="1:20" ht="15.5" x14ac:dyDescent="0.35">
      <c r="A43" s="98"/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</row>
    <row r="44" spans="1:20" ht="15.5" x14ac:dyDescent="0.3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</row>
    <row r="45" spans="1:20" ht="15.5" x14ac:dyDescent="0.35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</row>
    <row r="46" spans="1:20" ht="15.5" x14ac:dyDescent="0.35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</row>
    <row r="47" spans="1:20" ht="15.5" x14ac:dyDescent="0.35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</row>
    <row r="48" spans="1:20" ht="15.5" x14ac:dyDescent="0.35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</row>
    <row r="49" spans="1:20" ht="15.5" x14ac:dyDescent="0.35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</row>
    <row r="50" spans="1:20" ht="15.5" x14ac:dyDescent="0.35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</row>
    <row r="51" spans="1:20" ht="15.5" x14ac:dyDescent="0.35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</row>
    <row r="52" spans="1:20" ht="15.5" x14ac:dyDescent="0.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</row>
    <row r="53" spans="1:20" ht="15.5" x14ac:dyDescent="0.35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</row>
    <row r="54" spans="1:20" ht="15.5" x14ac:dyDescent="0.35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</row>
    <row r="55" spans="1:20" ht="15.5" x14ac:dyDescent="0.35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</row>
    <row r="56" spans="1:20" ht="15.5" x14ac:dyDescent="0.35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20" ht="15.5" x14ac:dyDescent="0.35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</row>
  </sheetData>
  <sheetProtection algorithmName="SHA-512" hashValue="QpgjsqV+xONXxpL1R7CXeuP2TdCNsU6sDGi3BOXRuJyrd/IL+q4/9Z28IzyGcCFewDg4Wknc4PM3J8xbeNVjGg==" saltValue="geoO8GLrTuYvEbo+H7VtCA==" spinCount="100000" sheet="1" objects="1" scenarios="1"/>
  <mergeCells count="23">
    <mergeCell ref="D3:G3"/>
    <mergeCell ref="L3:N3"/>
    <mergeCell ref="D4:G4"/>
    <mergeCell ref="L4:N4"/>
    <mergeCell ref="C8:E8"/>
    <mergeCell ref="F8:G8"/>
    <mergeCell ref="M6:N6"/>
    <mergeCell ref="B6:C6"/>
    <mergeCell ref="K6:L6"/>
    <mergeCell ref="B25:E25"/>
    <mergeCell ref="F30:G30"/>
    <mergeCell ref="H31:I31"/>
    <mergeCell ref="H30:I30"/>
    <mergeCell ref="F6:G6"/>
    <mergeCell ref="H6:I6"/>
    <mergeCell ref="B27:D27"/>
    <mergeCell ref="F31:G31"/>
    <mergeCell ref="K30:N30"/>
    <mergeCell ref="K31:N31"/>
    <mergeCell ref="H25:I25"/>
    <mergeCell ref="L25:M25"/>
    <mergeCell ref="H27:I27"/>
    <mergeCell ref="L27:M27"/>
  </mergeCells>
  <conditionalFormatting sqref="C11:N22">
    <cfRule type="cellIs" dxfId="2" priority="4" operator="equal">
      <formula>0</formula>
    </cfRule>
    <cfRule type="cellIs" dxfId="1" priority="5" operator="greaterThan">
      <formula>0</formula>
    </cfRule>
    <cfRule type="cellIs" dxfId="0" priority="6" operator="lessThan">
      <formula>0</formula>
    </cfRule>
  </conditionalFormatting>
  <printOptions horizontalCentered="1" verticalCentered="1"/>
  <pageMargins left="0.39370078740157483" right="0.39370078740157483" top="0.39370078740157483" bottom="0.39370078740157483" header="0.31496062992125984" footer="0.11811023622047245"/>
  <pageSetup paperSize="9" scale="79" orientation="landscape" horizontalDpi="4294967293" verticalDpi="0" r:id="rId1"/>
  <headerFooter>
    <oddFooter>&amp;LBSA Levels Calculator Rev 6&amp;R&amp;D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91E49-8CE5-4765-8DA8-329271DF6FC6}">
  <sheetPr>
    <pageSetUpPr fitToPage="1"/>
  </sheetPr>
  <dimension ref="A1:X37"/>
  <sheetViews>
    <sheetView tabSelected="1" zoomScale="70" zoomScaleNormal="70" workbookViewId="0">
      <selection activeCell="C10" sqref="C10"/>
    </sheetView>
  </sheetViews>
  <sheetFormatPr defaultRowHeight="14.5" x14ac:dyDescent="0.35"/>
  <cols>
    <col min="1" max="1" width="3" customWidth="1"/>
    <col min="2" max="2" width="6" customWidth="1"/>
    <col min="3" max="14" width="12.7265625" customWidth="1"/>
    <col min="15" max="15" width="8.7265625" customWidth="1"/>
  </cols>
  <sheetData>
    <row r="1" spans="1:24" s="2" customFormat="1" ht="24" customHeight="1" x14ac:dyDescent="0.35">
      <c r="A1" s="35"/>
      <c r="B1" s="94" t="s">
        <v>101</v>
      </c>
      <c r="C1" s="3"/>
      <c r="D1" s="3"/>
      <c r="E1" s="3"/>
      <c r="F1" s="3"/>
      <c r="G1" s="3"/>
      <c r="H1" s="3"/>
      <c r="I1" s="3"/>
      <c r="J1" s="3"/>
      <c r="K1" s="3"/>
      <c r="L1" s="3" t="s">
        <v>57</v>
      </c>
      <c r="M1" s="3"/>
      <c r="N1" s="3"/>
      <c r="O1" s="26"/>
      <c r="P1" s="4"/>
      <c r="Q1" s="4"/>
      <c r="R1" s="4"/>
      <c r="S1" s="4"/>
      <c r="T1" s="4"/>
      <c r="U1" s="4"/>
      <c r="V1" s="4"/>
      <c r="W1" s="4"/>
      <c r="X1" s="4"/>
    </row>
    <row r="2" spans="1:24" s="2" customFormat="1" ht="19.899999999999999" customHeight="1" x14ac:dyDescent="0.35">
      <c r="A2" s="36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0"/>
      <c r="N2" s="63"/>
      <c r="O2" s="37"/>
      <c r="P2" s="4"/>
      <c r="Q2" s="4"/>
      <c r="R2" s="4"/>
      <c r="S2" s="4"/>
      <c r="T2" s="4"/>
      <c r="U2" s="4"/>
      <c r="V2" s="4"/>
      <c r="W2" s="4"/>
      <c r="X2" s="4"/>
    </row>
    <row r="3" spans="1:24" s="2" customFormat="1" ht="24" customHeight="1" x14ac:dyDescent="0.35">
      <c r="A3" s="36"/>
      <c r="B3" s="51"/>
      <c r="C3" s="47" t="s">
        <v>1</v>
      </c>
      <c r="D3" s="47"/>
      <c r="E3" s="231"/>
      <c r="F3" s="231"/>
      <c r="G3" s="231"/>
      <c r="H3" s="231"/>
      <c r="I3" s="231"/>
      <c r="J3" s="48"/>
      <c r="K3" s="47"/>
      <c r="L3" s="51"/>
      <c r="M3" s="50"/>
      <c r="N3" s="63"/>
      <c r="O3" s="29"/>
      <c r="P3" s="4"/>
      <c r="Q3" s="4"/>
      <c r="R3" s="4"/>
      <c r="S3" s="4"/>
      <c r="T3" s="4"/>
      <c r="U3" s="4"/>
      <c r="V3" s="4"/>
      <c r="W3" s="4"/>
      <c r="X3" s="4"/>
    </row>
    <row r="4" spans="1:24" s="2" customFormat="1" ht="24" customHeight="1" x14ac:dyDescent="0.35">
      <c r="A4" s="36"/>
      <c r="B4" s="51"/>
      <c r="C4" s="47" t="s">
        <v>3</v>
      </c>
      <c r="D4" s="48"/>
      <c r="E4" s="231"/>
      <c r="F4" s="231"/>
      <c r="G4" s="231"/>
      <c r="H4" s="231"/>
      <c r="I4" s="231"/>
      <c r="J4" s="48"/>
      <c r="K4" s="48"/>
      <c r="L4" s="51"/>
      <c r="M4" s="50"/>
      <c r="N4" s="63"/>
      <c r="O4" s="29"/>
      <c r="P4" s="4"/>
      <c r="Q4" s="4"/>
      <c r="R4" s="4"/>
      <c r="S4" s="4"/>
      <c r="T4" s="4"/>
      <c r="U4" s="4"/>
      <c r="V4" s="4"/>
      <c r="W4" s="4"/>
      <c r="X4" s="4"/>
    </row>
    <row r="5" spans="1:24" s="2" customFormat="1" ht="24" customHeight="1" x14ac:dyDescent="0.35">
      <c r="A5" s="36"/>
      <c r="B5" s="51"/>
      <c r="C5" s="47"/>
      <c r="D5" s="48"/>
      <c r="E5" s="62"/>
      <c r="F5" s="62"/>
      <c r="G5" s="62"/>
      <c r="H5" s="62"/>
      <c r="I5" s="62"/>
      <c r="J5" s="48"/>
      <c r="K5" s="48"/>
      <c r="L5" s="51"/>
      <c r="M5" s="50"/>
      <c r="N5" s="63"/>
      <c r="O5" s="29"/>
      <c r="P5" s="4"/>
      <c r="Q5" s="4"/>
      <c r="R5" s="4"/>
      <c r="S5" s="4"/>
      <c r="T5" s="4"/>
      <c r="U5" s="4"/>
      <c r="V5" s="4"/>
      <c r="W5" s="4"/>
      <c r="X5" s="4"/>
    </row>
    <row r="6" spans="1:24" s="2" customFormat="1" ht="24" customHeight="1" x14ac:dyDescent="0.35">
      <c r="A6" s="36"/>
      <c r="B6" s="51"/>
      <c r="C6" s="73" t="s">
        <v>61</v>
      </c>
      <c r="D6" s="51"/>
      <c r="E6" s="232"/>
      <c r="F6" s="232"/>
      <c r="G6" s="232"/>
      <c r="H6" s="232"/>
      <c r="I6" s="232"/>
      <c r="J6" s="48"/>
      <c r="K6" s="48"/>
      <c r="L6" s="51"/>
      <c r="M6" s="50"/>
      <c r="N6" s="63"/>
      <c r="O6" s="29"/>
      <c r="P6" s="4"/>
      <c r="Q6" s="4"/>
      <c r="R6" s="4"/>
      <c r="S6" s="4"/>
      <c r="T6" s="4"/>
      <c r="U6" s="4"/>
      <c r="V6" s="4"/>
      <c r="W6" s="4"/>
      <c r="X6" s="4"/>
    </row>
    <row r="7" spans="1:24" s="2" customFormat="1" ht="24" customHeight="1" x14ac:dyDescent="0.35">
      <c r="A7" s="36"/>
      <c r="B7" s="51"/>
      <c r="C7" s="73" t="s">
        <v>4</v>
      </c>
      <c r="D7" s="51"/>
      <c r="E7" s="232"/>
      <c r="F7" s="232"/>
      <c r="G7" s="232"/>
      <c r="H7" s="232"/>
      <c r="I7" s="232"/>
      <c r="J7" s="48"/>
      <c r="K7" s="50" t="s">
        <v>71</v>
      </c>
      <c r="L7" s="233"/>
      <c r="M7" s="234"/>
      <c r="N7" s="74" t="s">
        <v>5</v>
      </c>
      <c r="O7" s="29"/>
      <c r="P7" s="4"/>
      <c r="Q7" s="4"/>
      <c r="R7" s="4"/>
      <c r="S7" s="4"/>
      <c r="T7" s="4"/>
      <c r="U7" s="4"/>
      <c r="V7" s="4"/>
      <c r="W7" s="4"/>
      <c r="X7" s="4"/>
    </row>
    <row r="8" spans="1:24" s="2" customFormat="1" ht="19.899999999999999" customHeight="1" thickBot="1" x14ac:dyDescent="0.4">
      <c r="A8" s="36"/>
      <c r="B8" s="48"/>
      <c r="C8" s="48"/>
      <c r="D8" s="48"/>
      <c r="E8" s="48"/>
      <c r="F8" s="48"/>
      <c r="G8" s="48"/>
      <c r="H8" s="48"/>
      <c r="I8" s="48"/>
      <c r="J8" s="48"/>
      <c r="K8" s="48"/>
      <c r="L8" s="51"/>
      <c r="M8" s="48"/>
      <c r="N8" s="51"/>
      <c r="O8" s="30"/>
      <c r="P8" s="4"/>
      <c r="Q8" s="4"/>
      <c r="R8" s="4"/>
      <c r="S8" s="4"/>
      <c r="T8" s="4"/>
      <c r="U8" s="4"/>
      <c r="V8" s="4"/>
      <c r="W8" s="4"/>
      <c r="X8" s="4"/>
    </row>
    <row r="9" spans="1:24" s="2" customFormat="1" ht="28.15" customHeight="1" thickBot="1" x14ac:dyDescent="0.4">
      <c r="A9" s="36"/>
      <c r="B9" s="66" t="s">
        <v>44</v>
      </c>
      <c r="C9" s="67" t="s">
        <v>6</v>
      </c>
      <c r="D9" s="68" t="s">
        <v>8</v>
      </c>
      <c r="E9" s="67" t="s">
        <v>9</v>
      </c>
      <c r="F9" s="68" t="s">
        <v>10</v>
      </c>
      <c r="G9" s="67" t="s">
        <v>11</v>
      </c>
      <c r="H9" s="68" t="s">
        <v>12</v>
      </c>
      <c r="I9" s="67" t="s">
        <v>13</v>
      </c>
      <c r="J9" s="68" t="s">
        <v>14</v>
      </c>
      <c r="K9" s="67" t="s">
        <v>15</v>
      </c>
      <c r="L9" s="68" t="s">
        <v>16</v>
      </c>
      <c r="M9" s="67" t="s">
        <v>17</v>
      </c>
      <c r="N9" s="69" t="s">
        <v>18</v>
      </c>
      <c r="O9" s="65" t="s">
        <v>43</v>
      </c>
      <c r="P9" s="4"/>
      <c r="Q9" s="4"/>
      <c r="R9" s="4"/>
      <c r="S9" s="4"/>
      <c r="T9" s="4"/>
      <c r="U9" s="4"/>
      <c r="V9" s="4"/>
      <c r="W9" s="4"/>
      <c r="X9" s="4"/>
    </row>
    <row r="10" spans="1:24" s="2" customFormat="1" ht="31.9" customHeight="1" thickBot="1" x14ac:dyDescent="0.4">
      <c r="A10" s="36"/>
      <c r="B10" s="70" t="s">
        <v>6</v>
      </c>
      <c r="C10" s="38"/>
      <c r="D10" s="28"/>
      <c r="E10" s="27"/>
      <c r="F10" s="28"/>
      <c r="G10" s="27"/>
      <c r="H10" s="28"/>
      <c r="I10" s="27"/>
      <c r="J10" s="28"/>
      <c r="K10" s="27"/>
      <c r="L10" s="28"/>
      <c r="M10" s="27"/>
      <c r="N10" s="28"/>
      <c r="O10" s="31"/>
      <c r="P10" s="4"/>
      <c r="Q10" s="4"/>
      <c r="R10" s="4"/>
      <c r="S10" s="4"/>
      <c r="T10" s="4"/>
      <c r="U10" s="4"/>
      <c r="V10" s="4"/>
      <c r="W10" s="4"/>
      <c r="X10" s="4"/>
    </row>
    <row r="11" spans="1:24" s="2" customFormat="1" ht="31.9" customHeight="1" thickBot="1" x14ac:dyDescent="0.4">
      <c r="A11" s="36"/>
      <c r="B11" s="71" t="s">
        <v>8</v>
      </c>
      <c r="C11" s="39"/>
      <c r="D11" s="33"/>
      <c r="E11" s="32"/>
      <c r="F11" s="33"/>
      <c r="G11" s="32"/>
      <c r="H11" s="33"/>
      <c r="I11" s="32"/>
      <c r="J11" s="33"/>
      <c r="K11" s="32"/>
      <c r="L11" s="33"/>
      <c r="M11" s="32"/>
      <c r="N11" s="33"/>
      <c r="O11" s="31" t="s">
        <v>7</v>
      </c>
      <c r="P11" s="4"/>
      <c r="Q11" s="4"/>
      <c r="R11" s="4"/>
      <c r="S11" s="4"/>
      <c r="T11" s="4"/>
      <c r="U11" s="4"/>
      <c r="V11" s="4"/>
      <c r="W11" s="4"/>
      <c r="X11" s="4"/>
    </row>
    <row r="12" spans="1:24" ht="31.9" customHeight="1" thickBot="1" x14ac:dyDescent="0.4">
      <c r="A12" s="36"/>
      <c r="B12" s="70" t="s">
        <v>9</v>
      </c>
      <c r="C12" s="38"/>
      <c r="D12" s="28"/>
      <c r="E12" s="27"/>
      <c r="F12" s="28"/>
      <c r="G12" s="27"/>
      <c r="H12" s="28"/>
      <c r="I12" s="27"/>
      <c r="J12" s="28"/>
      <c r="K12" s="27"/>
      <c r="L12" s="28"/>
      <c r="M12" s="27"/>
      <c r="N12" s="28"/>
      <c r="O12" s="31"/>
      <c r="P12" s="4"/>
      <c r="Q12" s="4"/>
      <c r="R12" s="4"/>
      <c r="S12" s="4"/>
      <c r="T12" s="4"/>
      <c r="U12" s="4"/>
      <c r="V12" s="4"/>
      <c r="W12" s="4"/>
      <c r="X12" s="4"/>
    </row>
    <row r="13" spans="1:24" ht="31.9" customHeight="1" thickBot="1" x14ac:dyDescent="0.4">
      <c r="A13" s="36"/>
      <c r="B13" s="71" t="s">
        <v>10</v>
      </c>
      <c r="C13" s="39"/>
      <c r="D13" s="33"/>
      <c r="E13" s="32"/>
      <c r="F13" s="33"/>
      <c r="G13" s="32"/>
      <c r="H13" s="33"/>
      <c r="I13" s="32"/>
      <c r="J13" s="33"/>
      <c r="K13" s="32"/>
      <c r="L13" s="33"/>
      <c r="M13" s="32"/>
      <c r="N13" s="33"/>
      <c r="O13" s="31"/>
      <c r="P13" s="4"/>
      <c r="Q13" s="4"/>
      <c r="R13" s="4"/>
      <c r="S13" s="4"/>
      <c r="T13" s="4"/>
      <c r="U13" s="4"/>
      <c r="V13" s="4"/>
      <c r="W13" s="4"/>
      <c r="X13" s="4"/>
    </row>
    <row r="14" spans="1:24" ht="31.9" customHeight="1" thickBot="1" x14ac:dyDescent="0.4">
      <c r="A14" s="36"/>
      <c r="B14" s="70" t="s">
        <v>11</v>
      </c>
      <c r="C14" s="38"/>
      <c r="D14" s="28"/>
      <c r="E14" s="27"/>
      <c r="F14" s="28"/>
      <c r="G14" s="27"/>
      <c r="H14" s="28"/>
      <c r="I14" s="27"/>
      <c r="J14" s="28"/>
      <c r="K14" s="27"/>
      <c r="L14" s="28"/>
      <c r="M14" s="27"/>
      <c r="N14" s="28"/>
      <c r="O14" s="31"/>
      <c r="P14" s="4"/>
      <c r="Q14" s="4"/>
      <c r="R14" s="4"/>
      <c r="S14" s="4"/>
      <c r="T14" s="4"/>
      <c r="U14" s="4"/>
      <c r="V14" s="4"/>
      <c r="W14" s="4"/>
      <c r="X14" s="4"/>
    </row>
    <row r="15" spans="1:24" ht="31.9" customHeight="1" thickBot="1" x14ac:dyDescent="0.4">
      <c r="A15" s="36"/>
      <c r="B15" s="71" t="s">
        <v>12</v>
      </c>
      <c r="C15" s="39"/>
      <c r="D15" s="33"/>
      <c r="E15" s="32"/>
      <c r="F15" s="33"/>
      <c r="G15" s="32"/>
      <c r="H15" s="33"/>
      <c r="I15" s="32"/>
      <c r="J15" s="33"/>
      <c r="K15" s="32"/>
      <c r="L15" s="33"/>
      <c r="M15" s="32"/>
      <c r="N15" s="33"/>
      <c r="O15" s="31"/>
      <c r="P15" s="4"/>
      <c r="Q15" s="4"/>
      <c r="R15" s="4"/>
      <c r="S15" s="4"/>
      <c r="T15" s="4"/>
      <c r="U15" s="4"/>
      <c r="V15" s="4"/>
      <c r="W15" s="4"/>
      <c r="X15" s="4"/>
    </row>
    <row r="16" spans="1:24" ht="31.9" customHeight="1" thickBot="1" x14ac:dyDescent="0.4">
      <c r="A16" s="36"/>
      <c r="B16" s="70" t="s">
        <v>13</v>
      </c>
      <c r="C16" s="38"/>
      <c r="D16" s="28"/>
      <c r="E16" s="27"/>
      <c r="F16" s="28"/>
      <c r="G16" s="27"/>
      <c r="H16" s="28"/>
      <c r="I16" s="27"/>
      <c r="J16" s="28"/>
      <c r="K16" s="27"/>
      <c r="L16" s="28"/>
      <c r="M16" s="27"/>
      <c r="N16" s="28"/>
      <c r="O16" s="31"/>
      <c r="P16" s="4"/>
      <c r="Q16" s="4"/>
      <c r="R16" s="4"/>
      <c r="S16" s="4"/>
      <c r="T16" s="4"/>
      <c r="U16" s="4"/>
      <c r="V16" s="4"/>
      <c r="W16" s="4"/>
      <c r="X16" s="4"/>
    </row>
    <row r="17" spans="1:24" ht="31.9" customHeight="1" thickBot="1" x14ac:dyDescent="0.4">
      <c r="A17" s="36"/>
      <c r="B17" s="71" t="s">
        <v>14</v>
      </c>
      <c r="C17" s="39"/>
      <c r="D17" s="33"/>
      <c r="E17" s="32"/>
      <c r="F17" s="33"/>
      <c r="G17" s="32"/>
      <c r="H17" s="33"/>
      <c r="I17" s="32"/>
      <c r="J17" s="33"/>
      <c r="K17" s="32"/>
      <c r="L17" s="33"/>
      <c r="M17" s="32"/>
      <c r="N17" s="33"/>
      <c r="O17" s="31"/>
      <c r="P17" s="4"/>
      <c r="Q17" s="4"/>
      <c r="R17" s="4"/>
      <c r="S17" s="4"/>
      <c r="T17" s="4"/>
      <c r="U17" s="4"/>
      <c r="V17" s="4"/>
      <c r="W17" s="4"/>
      <c r="X17" s="4"/>
    </row>
    <row r="18" spans="1:24" ht="31.9" customHeight="1" thickBot="1" x14ac:dyDescent="0.4">
      <c r="A18" s="36"/>
      <c r="B18" s="70" t="s">
        <v>15</v>
      </c>
      <c r="C18" s="38"/>
      <c r="D18" s="28"/>
      <c r="E18" s="27"/>
      <c r="F18" s="28"/>
      <c r="G18" s="27"/>
      <c r="H18" s="28"/>
      <c r="I18" s="27"/>
      <c r="J18" s="28"/>
      <c r="K18" s="27"/>
      <c r="L18" s="28"/>
      <c r="M18" s="27"/>
      <c r="N18" s="28"/>
      <c r="O18" s="31"/>
      <c r="P18" s="4"/>
      <c r="Q18" s="4"/>
      <c r="R18" s="4"/>
      <c r="S18" s="4"/>
      <c r="T18" s="4"/>
      <c r="U18" s="4"/>
      <c r="V18" s="4"/>
      <c r="W18" s="4"/>
      <c r="X18" s="4"/>
    </row>
    <row r="19" spans="1:24" ht="31.9" customHeight="1" thickBot="1" x14ac:dyDescent="0.4">
      <c r="A19" s="36"/>
      <c r="B19" s="71" t="s">
        <v>16</v>
      </c>
      <c r="C19" s="39"/>
      <c r="D19" s="33"/>
      <c r="E19" s="32"/>
      <c r="F19" s="33"/>
      <c r="G19" s="32"/>
      <c r="H19" s="33"/>
      <c r="I19" s="32"/>
      <c r="J19" s="33"/>
      <c r="K19" s="32"/>
      <c r="L19" s="33"/>
      <c r="M19" s="32"/>
      <c r="N19" s="33"/>
      <c r="O19" s="31"/>
      <c r="P19" s="4"/>
      <c r="Q19" s="4"/>
      <c r="R19" s="4"/>
      <c r="S19" s="4"/>
      <c r="T19" s="4"/>
      <c r="U19" s="4"/>
      <c r="V19" s="4"/>
      <c r="W19" s="4"/>
      <c r="X19" s="4"/>
    </row>
    <row r="20" spans="1:24" ht="31.9" customHeight="1" thickBot="1" x14ac:dyDescent="0.4">
      <c r="A20" s="36"/>
      <c r="B20" s="70" t="s">
        <v>17</v>
      </c>
      <c r="C20" s="38"/>
      <c r="D20" s="28"/>
      <c r="E20" s="27"/>
      <c r="F20" s="28"/>
      <c r="G20" s="27"/>
      <c r="H20" s="28"/>
      <c r="I20" s="27"/>
      <c r="J20" s="28"/>
      <c r="K20" s="27"/>
      <c r="L20" s="28"/>
      <c r="M20" s="27"/>
      <c r="N20" s="28"/>
      <c r="O20" s="31"/>
      <c r="P20" s="4"/>
      <c r="Q20" s="4"/>
      <c r="R20" s="4"/>
      <c r="S20" s="4"/>
      <c r="T20" s="4"/>
      <c r="U20" s="4"/>
      <c r="V20" s="4"/>
      <c r="W20" s="4"/>
      <c r="X20" s="4"/>
    </row>
    <row r="21" spans="1:24" ht="31.9" customHeight="1" thickBot="1" x14ac:dyDescent="0.4">
      <c r="A21" s="36"/>
      <c r="B21" s="71" t="s">
        <v>18</v>
      </c>
      <c r="C21" s="39"/>
      <c r="D21" s="33"/>
      <c r="E21" s="32"/>
      <c r="F21" s="33"/>
      <c r="G21" s="32"/>
      <c r="H21" s="33"/>
      <c r="I21" s="32"/>
      <c r="J21" s="33"/>
      <c r="K21" s="32"/>
      <c r="L21" s="33"/>
      <c r="M21" s="32"/>
      <c r="N21" s="33"/>
      <c r="O21" s="31"/>
      <c r="P21" s="4"/>
      <c r="Q21" s="4"/>
      <c r="R21" s="4"/>
      <c r="S21" s="4"/>
      <c r="T21" s="4"/>
      <c r="U21" s="4"/>
      <c r="V21" s="4"/>
      <c r="W21" s="4"/>
      <c r="X21" s="4"/>
    </row>
    <row r="22" spans="1:24" ht="28.15" customHeight="1" thickBot="1" x14ac:dyDescent="0.4">
      <c r="A22" s="43"/>
      <c r="B22" s="72" t="s">
        <v>45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64" t="s">
        <v>46</v>
      </c>
      <c r="P22" s="4"/>
      <c r="Q22" s="4"/>
      <c r="R22" s="4"/>
      <c r="S22" s="4"/>
      <c r="T22" s="4"/>
      <c r="U22" s="4"/>
      <c r="V22" s="4"/>
      <c r="W22" s="4"/>
      <c r="X22" s="4"/>
    </row>
    <row r="23" spans="1:24" ht="28.1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8.1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28.1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28.1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28.1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19.899999999999999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15.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15.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15.5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4"/>
      <c r="Q31" s="4"/>
      <c r="R31" s="4"/>
      <c r="S31" s="4"/>
      <c r="T31" s="4"/>
      <c r="U31" s="4"/>
      <c r="V31" s="4"/>
      <c r="W31" s="4"/>
      <c r="X31" s="4"/>
    </row>
    <row r="32" spans="1:24" ht="15.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15.5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4"/>
      <c r="Q33" s="4"/>
      <c r="R33" s="4"/>
      <c r="S33" s="4"/>
      <c r="T33" s="4"/>
      <c r="U33" s="4"/>
      <c r="V33" s="4"/>
      <c r="W33" s="4"/>
      <c r="X33" s="4"/>
    </row>
    <row r="34" spans="1:24" ht="15.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15.5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4"/>
      <c r="Q35" s="4"/>
      <c r="R35" s="4"/>
      <c r="S35" s="4"/>
      <c r="T35" s="4"/>
      <c r="U35" s="4"/>
      <c r="V35" s="4"/>
      <c r="W35" s="4"/>
      <c r="X35" s="4"/>
    </row>
    <row r="36" spans="1:24" ht="15.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15.5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4"/>
      <c r="Q37" s="4"/>
      <c r="R37" s="4"/>
      <c r="S37" s="4"/>
      <c r="T37" s="4"/>
      <c r="U37" s="4"/>
      <c r="V37" s="4"/>
      <c r="W37" s="4"/>
      <c r="X37" s="4"/>
    </row>
  </sheetData>
  <sheetProtection algorithmName="SHA-512" hashValue="5+lpobrfpYItPIIWjTGOUyMgqRNbFiGWAAZJKUx13ixCRHT3IfzoRGugLM4/151G7WYFvicAZZAdx6ZRdayS3A==" saltValue="utvD4iwRFSuwrxst7t5u4w==" spinCount="100000" sheet="1" objects="1" scenarios="1"/>
  <mergeCells count="5">
    <mergeCell ref="E3:I3"/>
    <mergeCell ref="E4:I4"/>
    <mergeCell ref="E6:I6"/>
    <mergeCell ref="E7:I7"/>
    <mergeCell ref="L7:M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78" orientation="landscape" horizontalDpi="4294967293" verticalDpi="0" r:id="rId1"/>
  <headerFooter>
    <oddFooter>&amp;LBSA Levels Calculator Rev 6&amp;R&amp;D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INTRODUCTION</vt:lpstr>
      <vt:lpstr>INPUT</vt:lpstr>
      <vt:lpstr>BSA POINTS 3mm </vt:lpstr>
      <vt:lpstr>BSA POINTS 4mm</vt:lpstr>
      <vt:lpstr>PROFILE</vt:lpstr>
      <vt:lpstr>RecordSheet</vt:lpstr>
      <vt:lpstr>'BSA POINTS 3mm '!Print_Area</vt:lpstr>
      <vt:lpstr>'BSA POINTS 4mm'!Print_Area</vt:lpstr>
      <vt:lpstr>INPUT!Print_Area</vt:lpstr>
      <vt:lpstr>INTRODUCTION!Print_Area</vt:lpstr>
      <vt:lpstr>PROFILE!Print_Area</vt:lpstr>
      <vt:lpstr>RecordSheet!Print_Area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 Marais</dc:creator>
  <cp:lastModifiedBy>Mya Marx</cp:lastModifiedBy>
  <cp:lastPrinted>2026-06-19T13:19:23Z</cp:lastPrinted>
  <dcterms:created xsi:type="dcterms:W3CDTF">2026-04-29T09:43:30Z</dcterms:created>
  <dcterms:modified xsi:type="dcterms:W3CDTF">2026-09-14T06:10:16Z</dcterms:modified>
</cp:coreProperties>
</file>