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xenexcomp-my.sharepoint.com/personal/mya_easyweb_co_za/Documents/sites/Bowls Sa/"/>
    </mc:Choice>
  </mc:AlternateContent>
  <xr:revisionPtr revIDLastSave="0" documentId="8_{0AC63BEB-C555-4C66-AEC8-7797B237257D}" xr6:coauthVersionLast="47" xr6:coauthVersionMax="47" xr10:uidLastSave="{00000000-0000-0000-0000-000000000000}"/>
  <workbookProtection workbookAlgorithmName="SHA-512" workbookHashValue="xvswzvatgDeb+QRGhBrapyo+JgDgpgdhYeyReNC1d2UKUxnLb+Z3e+kt6wno9s+nYLRkWbEQXy1lHnCTZIMkdA==" workbookSaltValue="1frm+R9c9lvrPfAtMEpyrw==" workbookSpinCount="100000" lockStructure="1"/>
  <bookViews>
    <workbookView xWindow="720" yWindow="720" windowWidth="19200" windowHeight="11170" activeTab="1" xr2:uid="{90061D4B-4AF4-4F22-B03D-7A73A833318A}"/>
  </bookViews>
  <sheets>
    <sheet name="INTRO" sheetId="4" r:id="rId1"/>
    <sheet name="INPUT" sheetId="1" r:id="rId2"/>
    <sheet name="BSA LEVEL POINTS" sheetId="9" r:id="rId3"/>
    <sheet name="Old Inner Points" sheetId="11" r:id="rId4"/>
    <sheet name="PROFILE" sheetId="3" r:id="rId5"/>
    <sheet name="RecordSheet" sheetId="7" r:id="rId6"/>
  </sheets>
  <definedNames>
    <definedName name="_xlnm.Print_Area" localSheetId="2">'BSA LEVEL POINTS'!$A$1:$P$25</definedName>
    <definedName name="_xlnm.Print_Area" localSheetId="1">INPUT!$A$1:$O$24</definedName>
    <definedName name="_xlnm.Print_Area" localSheetId="0">INTRO!$A$1:$J$55</definedName>
    <definedName name="_xlnm.Print_Area" localSheetId="3">'Old Inner Points'!$A$1:$P$25</definedName>
    <definedName name="_xlnm.Print_Area" localSheetId="4">PROFILE!$A$1:$P$30</definedName>
    <definedName name="_xlnm.Print_Area" localSheetId="5">RecordSheet!$A$1:$O$18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" i="7" l="1"/>
  <c r="B1" i="3"/>
  <c r="B1" i="11"/>
  <c r="B1" i="9"/>
  <c r="M23" i="1"/>
  <c r="M22" i="1"/>
  <c r="J23" i="1"/>
  <c r="J22" i="1"/>
  <c r="H23" i="1"/>
  <c r="H22" i="1"/>
  <c r="E24" i="3"/>
  <c r="D21" i="11"/>
  <c r="H14" i="4"/>
  <c r="H11" i="4"/>
  <c r="C10" i="4"/>
  <c r="C20" i="3"/>
  <c r="D20" i="3"/>
  <c r="E20" i="3"/>
  <c r="F20" i="3"/>
  <c r="G20" i="3"/>
  <c r="H20" i="3"/>
  <c r="I20" i="3"/>
  <c r="J20" i="3"/>
  <c r="K20" i="3"/>
  <c r="L20" i="3"/>
  <c r="M20" i="3"/>
  <c r="D4" i="9"/>
  <c r="B24" i="11"/>
  <c r="J4" i="11"/>
  <c r="D4" i="11"/>
  <c r="J3" i="11"/>
  <c r="D3" i="11"/>
  <c r="B11" i="4"/>
  <c r="C11" i="4" s="1"/>
  <c r="K4" i="3"/>
  <c r="D4" i="3"/>
  <c r="K3" i="3"/>
  <c r="D3" i="3"/>
  <c r="B24" i="9"/>
  <c r="C11" i="3"/>
  <c r="D11" i="3"/>
  <c r="E11" i="3"/>
  <c r="F11" i="3"/>
  <c r="G11" i="3"/>
  <c r="H11" i="3"/>
  <c r="I11" i="3"/>
  <c r="J11" i="3"/>
  <c r="K11" i="3"/>
  <c r="L11" i="3"/>
  <c r="M11" i="3"/>
  <c r="C12" i="3"/>
  <c r="D12" i="3"/>
  <c r="E12" i="3"/>
  <c r="F12" i="3"/>
  <c r="G12" i="3"/>
  <c r="H12" i="3"/>
  <c r="I12" i="3"/>
  <c r="J12" i="3"/>
  <c r="K12" i="3"/>
  <c r="L12" i="3"/>
  <c r="M12" i="3"/>
  <c r="C13" i="3"/>
  <c r="D13" i="3"/>
  <c r="E13" i="3"/>
  <c r="F13" i="3"/>
  <c r="G13" i="3"/>
  <c r="H13" i="3"/>
  <c r="I13" i="3"/>
  <c r="J13" i="3"/>
  <c r="K13" i="3"/>
  <c r="L13" i="3"/>
  <c r="M13" i="3"/>
  <c r="C14" i="3"/>
  <c r="D14" i="3"/>
  <c r="E14" i="3"/>
  <c r="F14" i="3"/>
  <c r="G14" i="3"/>
  <c r="H14" i="3"/>
  <c r="I14" i="3"/>
  <c r="J14" i="3"/>
  <c r="K14" i="3"/>
  <c r="L14" i="3"/>
  <c r="M14" i="3"/>
  <c r="C15" i="3"/>
  <c r="D15" i="3"/>
  <c r="E15" i="3"/>
  <c r="F15" i="3"/>
  <c r="G15" i="3"/>
  <c r="H15" i="3"/>
  <c r="I15" i="3"/>
  <c r="J15" i="3"/>
  <c r="K15" i="3"/>
  <c r="L15" i="3"/>
  <c r="M15" i="3"/>
  <c r="C16" i="3"/>
  <c r="D16" i="3"/>
  <c r="E16" i="3"/>
  <c r="F16" i="3"/>
  <c r="G16" i="3"/>
  <c r="H16" i="3"/>
  <c r="I16" i="3"/>
  <c r="J16" i="3"/>
  <c r="K16" i="3"/>
  <c r="L16" i="3"/>
  <c r="M16" i="3"/>
  <c r="C17" i="3"/>
  <c r="D17" i="3"/>
  <c r="E17" i="3"/>
  <c r="F17" i="3"/>
  <c r="G17" i="3"/>
  <c r="H17" i="3"/>
  <c r="I17" i="3"/>
  <c r="J17" i="3"/>
  <c r="K17" i="3"/>
  <c r="L17" i="3"/>
  <c r="M17" i="3"/>
  <c r="C18" i="3"/>
  <c r="D18" i="3"/>
  <c r="E18" i="3"/>
  <c r="F18" i="3"/>
  <c r="G18" i="3"/>
  <c r="H18" i="3"/>
  <c r="I18" i="3"/>
  <c r="J18" i="3"/>
  <c r="K18" i="3"/>
  <c r="L18" i="3"/>
  <c r="M18" i="3"/>
  <c r="C19" i="3"/>
  <c r="D19" i="3"/>
  <c r="E19" i="3"/>
  <c r="F19" i="3"/>
  <c r="G19" i="3"/>
  <c r="H19" i="3"/>
  <c r="I19" i="3"/>
  <c r="J19" i="3"/>
  <c r="K19" i="3"/>
  <c r="L19" i="3"/>
  <c r="M19" i="3"/>
  <c r="D10" i="3"/>
  <c r="E10" i="3"/>
  <c r="F10" i="3"/>
  <c r="G10" i="3"/>
  <c r="H10" i="3"/>
  <c r="I10" i="3"/>
  <c r="J10" i="3"/>
  <c r="K10" i="3"/>
  <c r="L10" i="3"/>
  <c r="M10" i="3"/>
  <c r="C10" i="3"/>
  <c r="J4" i="9"/>
  <c r="J3" i="9"/>
  <c r="D3" i="9"/>
  <c r="H28" i="3"/>
  <c r="E25" i="3" l="1"/>
  <c r="H29" i="3"/>
  <c r="J25" i="3"/>
  <c r="J24" i="3"/>
  <c r="O25" i="3"/>
  <c r="O24" i="3"/>
  <c r="L17" i="11"/>
  <c r="K17" i="11"/>
  <c r="J17" i="11"/>
  <c r="I17" i="11"/>
  <c r="H17" i="11"/>
  <c r="G17" i="11"/>
  <c r="F17" i="11"/>
  <c r="E17" i="11"/>
  <c r="D17" i="11"/>
  <c r="K16" i="11"/>
  <c r="J16" i="11"/>
  <c r="I16" i="11"/>
  <c r="H16" i="11"/>
  <c r="G16" i="11"/>
  <c r="F16" i="11"/>
  <c r="E16" i="11"/>
  <c r="D16" i="11"/>
  <c r="L15" i="11"/>
  <c r="K15" i="11"/>
  <c r="J15" i="11"/>
  <c r="I15" i="11"/>
  <c r="H15" i="11"/>
  <c r="G15" i="11"/>
  <c r="F15" i="11"/>
  <c r="E15" i="11"/>
  <c r="D15" i="11"/>
  <c r="L14" i="11"/>
  <c r="K14" i="11"/>
  <c r="J14" i="11"/>
  <c r="I14" i="11"/>
  <c r="H14" i="11"/>
  <c r="G14" i="11"/>
  <c r="F14" i="11"/>
  <c r="E14" i="11"/>
  <c r="D14" i="11"/>
  <c r="L13" i="11"/>
  <c r="K13" i="11"/>
  <c r="J13" i="11"/>
  <c r="I13" i="11"/>
  <c r="H13" i="11"/>
  <c r="G13" i="11"/>
  <c r="F13" i="11"/>
  <c r="E13" i="11"/>
  <c r="D13" i="11"/>
  <c r="L12" i="11"/>
  <c r="K12" i="11"/>
  <c r="J12" i="11"/>
  <c r="I12" i="11"/>
  <c r="H12" i="11"/>
  <c r="G12" i="11"/>
  <c r="F12" i="11"/>
  <c r="E12" i="11"/>
  <c r="D12" i="11"/>
  <c r="L11" i="11"/>
  <c r="K11" i="11"/>
  <c r="J11" i="11"/>
  <c r="I11" i="11"/>
  <c r="H11" i="11"/>
  <c r="G11" i="11"/>
  <c r="F11" i="11"/>
  <c r="E11" i="11"/>
  <c r="D11" i="11"/>
  <c r="K10" i="11"/>
  <c r="J10" i="11"/>
  <c r="I10" i="11"/>
  <c r="H10" i="11"/>
  <c r="G10" i="11"/>
  <c r="F10" i="11"/>
  <c r="E10" i="11"/>
  <c r="D10" i="11"/>
  <c r="L10" i="11"/>
  <c r="K9" i="11"/>
  <c r="J9" i="11"/>
  <c r="I9" i="11"/>
  <c r="H9" i="11"/>
  <c r="G9" i="11"/>
  <c r="F9" i="11"/>
  <c r="E9" i="11"/>
  <c r="D9" i="11"/>
  <c r="L16" i="11"/>
  <c r="L9" i="11"/>
  <c r="B12" i="4"/>
  <c r="C12" i="4" s="1"/>
  <c r="D21" i="9"/>
  <c r="K6" i="3"/>
  <c r="K8" i="3"/>
  <c r="K7" i="3"/>
  <c r="M22" i="11" l="1"/>
  <c r="N22" i="11" s="1"/>
  <c r="M21" i="11"/>
  <c r="H9" i="9"/>
  <c r="F10" i="9"/>
  <c r="I10" i="9"/>
  <c r="K10" i="9"/>
  <c r="C11" i="9"/>
  <c r="D11" i="9"/>
  <c r="F11" i="9"/>
  <c r="H11" i="9"/>
  <c r="I11" i="9"/>
  <c r="K11" i="9"/>
  <c r="M11" i="9"/>
  <c r="D12" i="9"/>
  <c r="F12" i="9"/>
  <c r="H12" i="9"/>
  <c r="J12" i="9"/>
  <c r="L12" i="9"/>
  <c r="C13" i="9"/>
  <c r="E13" i="9"/>
  <c r="G13" i="9"/>
  <c r="I13" i="9"/>
  <c r="K13" i="9"/>
  <c r="M13" i="9"/>
  <c r="D14" i="9"/>
  <c r="F14" i="9"/>
  <c r="H14" i="9"/>
  <c r="J14" i="9"/>
  <c r="L14" i="9"/>
  <c r="C15" i="9"/>
  <c r="E15" i="9"/>
  <c r="H15" i="9"/>
  <c r="J15" i="9"/>
  <c r="L15" i="9"/>
  <c r="D16" i="9"/>
  <c r="F16" i="9"/>
  <c r="H16" i="9"/>
  <c r="J16" i="9"/>
  <c r="L16" i="9"/>
  <c r="C17" i="9"/>
  <c r="E17" i="9"/>
  <c r="G17" i="9"/>
  <c r="I17" i="9"/>
  <c r="K17" i="9"/>
  <c r="M17" i="9"/>
  <c r="D18" i="9"/>
  <c r="G18" i="9"/>
  <c r="I18" i="9"/>
  <c r="K18" i="9"/>
  <c r="M18" i="9"/>
  <c r="D8" i="9"/>
  <c r="E8" i="9"/>
  <c r="F8" i="9"/>
  <c r="G8" i="9"/>
  <c r="H8" i="9"/>
  <c r="I8" i="9"/>
  <c r="J8" i="9"/>
  <c r="K8" i="9"/>
  <c r="L8" i="9"/>
  <c r="M8" i="9"/>
  <c r="C9" i="9"/>
  <c r="D9" i="9"/>
  <c r="E9" i="9"/>
  <c r="F9" i="9"/>
  <c r="G9" i="9"/>
  <c r="I9" i="9"/>
  <c r="J9" i="9"/>
  <c r="K9" i="9"/>
  <c r="L9" i="9"/>
  <c r="M9" i="9"/>
  <c r="C10" i="9"/>
  <c r="D10" i="9"/>
  <c r="E10" i="9"/>
  <c r="G10" i="9"/>
  <c r="H10" i="9"/>
  <c r="J10" i="9"/>
  <c r="L10" i="9"/>
  <c r="M10" i="9"/>
  <c r="E11" i="9"/>
  <c r="G11" i="9"/>
  <c r="J11" i="9"/>
  <c r="L11" i="9"/>
  <c r="C12" i="9"/>
  <c r="E12" i="9"/>
  <c r="G12" i="9"/>
  <c r="I12" i="9"/>
  <c r="K12" i="9"/>
  <c r="M12" i="9"/>
  <c r="D13" i="9"/>
  <c r="F13" i="9"/>
  <c r="H13" i="9"/>
  <c r="J13" i="9"/>
  <c r="L13" i="9"/>
  <c r="C14" i="9"/>
  <c r="E14" i="9"/>
  <c r="G14" i="9"/>
  <c r="I14" i="9"/>
  <c r="K14" i="9"/>
  <c r="M14" i="9"/>
  <c r="D15" i="9"/>
  <c r="F15" i="9"/>
  <c r="G15" i="9"/>
  <c r="I15" i="9"/>
  <c r="K15" i="9"/>
  <c r="M15" i="9"/>
  <c r="C16" i="9"/>
  <c r="E16" i="9"/>
  <c r="G16" i="9"/>
  <c r="I16" i="9"/>
  <c r="K16" i="9"/>
  <c r="M16" i="9"/>
  <c r="D17" i="9"/>
  <c r="F17" i="9"/>
  <c r="H17" i="9"/>
  <c r="J17" i="9"/>
  <c r="L17" i="9"/>
  <c r="C18" i="9"/>
  <c r="E18" i="9"/>
  <c r="F18" i="9"/>
  <c r="H18" i="9"/>
  <c r="J18" i="9"/>
  <c r="L18" i="9"/>
  <c r="M29" i="3"/>
  <c r="M28" i="3"/>
  <c r="B13" i="4"/>
  <c r="C13" i="4" s="1"/>
  <c r="C8" i="9"/>
  <c r="N21" i="11" l="1"/>
  <c r="H21" i="11"/>
  <c r="I21" i="11" s="1"/>
  <c r="M22" i="9"/>
  <c r="N22" i="9" s="1"/>
  <c r="M21" i="9"/>
  <c r="N24" i="11"/>
  <c r="B14" i="4"/>
  <c r="C14" i="4" s="1"/>
  <c r="N21" i="9" l="1"/>
  <c r="H21" i="9"/>
  <c r="I21" i="9" s="1"/>
  <c r="N24" i="9"/>
</calcChain>
</file>

<file path=xl/sharedStrings.xml><?xml version="1.0" encoding="utf-8"?>
<sst xmlns="http://schemas.openxmlformats.org/spreadsheetml/2006/main" count="266" uniqueCount="101">
  <si>
    <t>INPUT sheet</t>
  </si>
  <si>
    <t>Bowls Club</t>
  </si>
  <si>
    <t>Date of Levels Taken</t>
  </si>
  <si>
    <t>Green</t>
  </si>
  <si>
    <t>Levels taken by</t>
  </si>
  <si>
    <t>mm</t>
  </si>
  <si>
    <t>1/2</t>
  </si>
  <si>
    <t>2/4</t>
  </si>
  <si>
    <t>3/6</t>
  </si>
  <si>
    <t>4/8</t>
  </si>
  <si>
    <t>5/10</t>
  </si>
  <si>
    <t>6/12</t>
  </si>
  <si>
    <t>7/14</t>
  </si>
  <si>
    <t>8/16</t>
  </si>
  <si>
    <t>9/18</t>
  </si>
  <si>
    <t>10/20</t>
  </si>
  <si>
    <t>11/22</t>
  </si>
  <si>
    <t>12/24</t>
  </si>
  <si>
    <t>N.B. Drag-and-drop not allowed when entering readings.</t>
  </si>
  <si>
    <t>Average</t>
  </si>
  <si>
    <t>Index:</t>
  </si>
  <si>
    <t>Level Points</t>
  </si>
  <si>
    <t>PROFILE sheet</t>
  </si>
  <si>
    <t xml:space="preserve">SET new base level to </t>
  </si>
  <si>
    <t>Level</t>
  </si>
  <si>
    <t xml:space="preserve">LOW Area Requiring Fill </t>
  </si>
  <si>
    <t>LOW Points</t>
  </si>
  <si>
    <t>HIGH Points</t>
  </si>
  <si>
    <t xml:space="preserve">Reference Datum Level </t>
  </si>
  <si>
    <t>Relative Level Readings mm</t>
  </si>
  <si>
    <t>Highest Point</t>
  </si>
  <si>
    <t>Lowest Point</t>
  </si>
  <si>
    <t>Length (m)</t>
  </si>
  <si>
    <t>m</t>
  </si>
  <si>
    <t>Green Length (North South)</t>
  </si>
  <si>
    <t>Spacing of points inbetween</t>
  </si>
  <si>
    <t>Green Width (East West)</t>
  </si>
  <si>
    <t>Green Width</t>
  </si>
  <si>
    <t>Green Length</t>
  </si>
  <si>
    <t xml:space="preserve">HIGH Area Requiring Cut </t>
  </si>
  <si>
    <t>LOW</t>
  </si>
  <si>
    <t>HIGH</t>
  </si>
  <si>
    <t>NE</t>
  </si>
  <si>
    <t>NW</t>
  </si>
  <si>
    <t>SW</t>
  </si>
  <si>
    <t>SE</t>
  </si>
  <si>
    <t>input</t>
  </si>
  <si>
    <t>OK</t>
  </si>
  <si>
    <t>m3</t>
  </si>
  <si>
    <t>Estimated Fill Volume</t>
  </si>
  <si>
    <t>Estimate Cut/Scarify Vol.</t>
  </si>
  <si>
    <t>For Volume Calculations</t>
  </si>
  <si>
    <t>m2</t>
  </si>
  <si>
    <t>Green Area</t>
  </si>
  <si>
    <t>Block Area</t>
  </si>
  <si>
    <t xml:space="preserve">Previously Cubitt used the MODE as the baseline, which leads to errors </t>
  </si>
  <si>
    <t xml:space="preserve">ENJOY TESTING THIS OUT! </t>
  </si>
  <si>
    <t>Nic Marais 1 May 2026</t>
  </si>
  <si>
    <t>©</t>
  </si>
  <si>
    <t>dumpy to merely read off the height (level) on a staff and the level captured as per dumpy levelling.</t>
  </si>
  <si>
    <t>4. Conventions used:</t>
  </si>
  <si>
    <r>
      <t xml:space="preserve">3. The </t>
    </r>
    <r>
      <rPr>
        <b/>
        <sz val="11"/>
        <color theme="1"/>
        <rFont val="Calibri"/>
        <family val="2"/>
      </rPr>
      <t>average green level is now used as the baseline</t>
    </r>
    <r>
      <rPr>
        <sz val="11"/>
        <color theme="1"/>
        <rFont val="Calibri"/>
        <family val="2"/>
      </rPr>
      <t xml:space="preserve"> for computing the BSA level points and fill/cut volumes.</t>
    </r>
  </si>
  <si>
    <r>
      <t xml:space="preserve">2. </t>
    </r>
    <r>
      <rPr>
        <b/>
        <sz val="11"/>
        <color theme="1"/>
        <rFont val="Calibri"/>
        <family val="2"/>
      </rPr>
      <t>The same workbooks are now used for dumpy and laser level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usage</t>
    </r>
    <r>
      <rPr>
        <sz val="11"/>
        <color theme="1"/>
        <rFont val="Calibri"/>
        <family val="2"/>
      </rPr>
      <t>, assuming the laser is used as a</t>
    </r>
  </si>
  <si>
    <t>Use the start and end point offset distances from the ditches (table or calculations ) as below:</t>
  </si>
  <si>
    <t>Levels Analysis: (mm)</t>
  </si>
  <si>
    <r>
      <t xml:space="preserve">BLACK is used for text, </t>
    </r>
    <r>
      <rPr>
        <sz val="11"/>
        <color rgb="FFFF0000"/>
        <rFont val="Calibri"/>
        <family val="2"/>
      </rPr>
      <t>RED is used for automated references or calculations</t>
    </r>
    <r>
      <rPr>
        <sz val="11"/>
        <color theme="1"/>
        <rFont val="Calibri"/>
        <family val="2"/>
      </rPr>
      <t>.</t>
    </r>
  </si>
  <si>
    <t>All cells other than those for data entry will be write protected.</t>
  </si>
  <si>
    <t>Or calculate according to green :</t>
  </si>
  <si>
    <t>This is a new release of the previous versions of Ron Cubitt's Spreadsheets, with the following changes:</t>
  </si>
  <si>
    <t>Datum (mm)</t>
  </si>
  <si>
    <t>Offset from each ditch</t>
  </si>
  <si>
    <t>offset from each ditch</t>
  </si>
  <si>
    <t>when the level data points are not normally distrusted  (i.e. forms a bell-shaped curve)</t>
  </si>
  <si>
    <r>
      <t xml:space="preserve">cells in yellow highlights and </t>
    </r>
    <r>
      <rPr>
        <b/>
        <sz val="11"/>
        <color theme="3" tint="0.249977111117893"/>
        <rFont val="Calibri"/>
        <family val="2"/>
      </rPr>
      <t>BLUE</t>
    </r>
    <r>
      <rPr>
        <sz val="11"/>
        <color rgb="FF0070C0"/>
        <rFont val="Calibri"/>
        <family val="2"/>
      </rPr>
      <t xml:space="preserve"> text</t>
    </r>
    <r>
      <rPr>
        <sz val="11"/>
        <color theme="1"/>
        <rFont val="Calibri"/>
        <family val="2"/>
      </rPr>
      <t xml:space="preserve"> is used for inputs.</t>
    </r>
  </si>
  <si>
    <t>RecordSheet</t>
  </si>
  <si>
    <t>Please send feedback to Nic.Marais.1962@gmail.com</t>
  </si>
  <si>
    <t>&lt;-Tol.</t>
  </si>
  <si>
    <t>&gt;Tol.</t>
  </si>
  <si>
    <r>
      <rPr>
        <u/>
        <sz val="12"/>
        <color theme="1"/>
        <rFont val="Aptos Narrow"/>
        <charset val="1"/>
      </rPr>
      <t>±</t>
    </r>
    <r>
      <rPr>
        <u/>
        <sz val="12"/>
        <color theme="1"/>
        <rFont val="Calibri"/>
        <family val="2"/>
      </rPr>
      <t xml:space="preserve"> Tol.</t>
    </r>
  </si>
  <si>
    <r>
      <t xml:space="preserve">Set Tolerance (Tol.) to </t>
    </r>
    <r>
      <rPr>
        <b/>
        <sz val="12"/>
        <color theme="1"/>
        <rFont val="Aptos Narrow"/>
        <charset val="1"/>
      </rPr>
      <t>±</t>
    </r>
  </si>
  <si>
    <t>Date levels taken</t>
  </si>
  <si>
    <t>Baseline</t>
  </si>
  <si>
    <t>Min.</t>
  </si>
  <si>
    <t>Max.</t>
  </si>
  <si>
    <t xml:space="preserve"> Index</t>
  </si>
  <si>
    <t>Average Level</t>
  </si>
  <si>
    <t>Maximum Cut (mm)</t>
  </si>
  <si>
    <t>Maximum Fill (mm)</t>
  </si>
  <si>
    <t xml:space="preserve">Date </t>
  </si>
  <si>
    <t>Ditch offset (m)</t>
  </si>
  <si>
    <t>NEW GREEN LEVEL (mm)</t>
  </si>
  <si>
    <t xml:space="preserve">Area within ± 1mm </t>
  </si>
  <si>
    <t>BSA POINTS</t>
  </si>
  <si>
    <t xml:space="preserve">Inner Points </t>
  </si>
  <si>
    <t>Whole Area (11x11)</t>
  </si>
  <si>
    <t>Inner Area (9x9)</t>
  </si>
  <si>
    <r>
      <t xml:space="preserve">1. This template is used for greens of dimensions </t>
    </r>
    <r>
      <rPr>
        <b/>
        <sz val="11"/>
        <color theme="1"/>
        <rFont val="Calibri"/>
        <family val="2"/>
      </rPr>
      <t>31 to 33m long and wide</t>
    </r>
    <r>
      <rPr>
        <sz val="11"/>
        <color theme="1"/>
        <rFont val="Calibri"/>
        <family val="2"/>
      </rPr>
      <t xml:space="preserve">, </t>
    </r>
    <r>
      <rPr>
        <b/>
        <sz val="11"/>
        <color theme="1"/>
        <rFont val="Calibri"/>
        <family val="2"/>
      </rPr>
      <t>with 3m spacing between points.</t>
    </r>
  </si>
  <si>
    <t>Drawn up by Nic Marais (10 August 2026)</t>
  </si>
  <si>
    <t>Welcome to the new Bowls South Africa Green Level Points Calculator Rev 6X1 (32m, 3m sp)</t>
  </si>
  <si>
    <t>Revised 12 September 2026</t>
  </si>
  <si>
    <t>BowlsSA  Green Levels Points - Revision 6X1 for 31 to 33 m greens, 3m spacing (11x11)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</si>
</sst>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006100"/>
      <name val="Calibri"/>
      <family val="2"/>
    </font>
    <font>
      <sz val="12"/>
      <color theme="1"/>
      <name val="Calibri"/>
      <family val="2"/>
    </font>
    <font>
      <b/>
      <sz val="12"/>
      <color rgb="FF0070C0"/>
      <name val="Calibri"/>
      <family val="2"/>
    </font>
    <font>
      <b/>
      <u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2"/>
      <color theme="3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2"/>
      <color rgb="FF9C0006"/>
      <name val="Calibri"/>
      <family val="2"/>
    </font>
    <font>
      <b/>
      <sz val="11"/>
      <color theme="1"/>
      <name val="Aptos Narrow"/>
      <scheme val="minor"/>
    </font>
    <font>
      <b/>
      <sz val="12"/>
      <color rgb="FF9C6500"/>
      <name val="Calibri"/>
      <family val="2"/>
    </font>
    <font>
      <b/>
      <sz val="12"/>
      <color rgb="FF006100"/>
      <name val="Calibri"/>
      <family val="2"/>
    </font>
    <font>
      <sz val="11"/>
      <color theme="1"/>
      <name val="Calibri"/>
      <family val="2"/>
    </font>
    <font>
      <b/>
      <sz val="12"/>
      <color theme="3" tint="0.39997558519241921"/>
      <name val="Calibri"/>
      <family val="2"/>
    </font>
    <font>
      <b/>
      <sz val="11"/>
      <color theme="1"/>
      <name val="Calibri"/>
      <family val="2"/>
    </font>
    <font>
      <b/>
      <sz val="12"/>
      <color theme="8" tint="-0.249977111117893"/>
      <name val="Calibri"/>
      <family val="2"/>
    </font>
    <font>
      <b/>
      <sz val="14"/>
      <color theme="1"/>
      <name val="Calibri"/>
      <family val="2"/>
    </font>
    <font>
      <b/>
      <sz val="11"/>
      <color theme="7" tint="-0.249977111117893"/>
      <name val="Calibri"/>
      <family val="2"/>
    </font>
    <font>
      <sz val="11"/>
      <color rgb="FFFF0000"/>
      <name val="Calibri"/>
      <family val="2"/>
    </font>
    <font>
      <b/>
      <sz val="11"/>
      <color theme="4" tint="-0.249977111117893"/>
      <name val="Calibri"/>
      <family val="2"/>
    </font>
    <font>
      <sz val="11"/>
      <color rgb="FF0070C0"/>
      <name val="Calibri"/>
      <family val="2"/>
    </font>
    <font>
      <sz val="9"/>
      <color theme="1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b/>
      <sz val="11"/>
      <color theme="3" tint="0.249977111117893"/>
      <name val="Calibri"/>
      <family val="2"/>
    </font>
    <font>
      <b/>
      <sz val="20"/>
      <color rgb="FFFF0000"/>
      <name val="Calibri"/>
      <family val="2"/>
    </font>
    <font>
      <sz val="8"/>
      <name val="Aptos Narrow"/>
      <family val="2"/>
      <scheme val="minor"/>
    </font>
    <font>
      <u/>
      <sz val="12"/>
      <color theme="1"/>
      <name val="Aptos Narrow"/>
      <charset val="1"/>
    </font>
    <font>
      <u/>
      <sz val="12"/>
      <color theme="1"/>
      <name val="Calibri"/>
      <family val="2"/>
      <charset val="1"/>
    </font>
    <font>
      <b/>
      <sz val="12"/>
      <color theme="1"/>
      <name val="Aptos Narrow"/>
      <charset val="1"/>
    </font>
    <font>
      <b/>
      <sz val="14"/>
      <color rgb="FF0070C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0" borderId="0"/>
    <xf numFmtId="0" fontId="1" fillId="5" borderId="0" applyNumberFormat="0" applyBorder="0" applyAlignment="0" applyProtection="0"/>
    <xf numFmtId="0" fontId="5" fillId="4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0" fillId="0" borderId="0"/>
    <xf numFmtId="0" fontId="30" fillId="11" borderId="0" applyNumberFormat="0" applyBorder="0" applyAlignment="0" applyProtection="0"/>
    <xf numFmtId="0" fontId="31" fillId="10" borderId="22" applyNumberFormat="0" applyAlignment="0" applyProtection="0"/>
  </cellStyleXfs>
  <cellXfs count="226">
    <xf numFmtId="0" fontId="0" fillId="0" borderId="0" xfId="0"/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0" xfId="3" applyFont="1" applyFill="1" applyAlignment="1">
      <alignment vertical="center"/>
    </xf>
    <xf numFmtId="0" fontId="6" fillId="6" borderId="0" xfId="3" applyFont="1" applyFill="1" applyAlignment="1">
      <alignment vertical="center"/>
    </xf>
    <xf numFmtId="0" fontId="11" fillId="6" borderId="0" xfId="3" applyFont="1" applyFill="1" applyAlignment="1">
      <alignment horizontal="center" vertical="center"/>
    </xf>
    <xf numFmtId="9" fontId="9" fillId="6" borderId="0" xfId="3" applyNumberFormat="1" applyFont="1" applyFill="1" applyAlignment="1">
      <alignment vertical="center"/>
    </xf>
    <xf numFmtId="2" fontId="27" fillId="6" borderId="0" xfId="0" applyNumberFormat="1" applyFont="1" applyFill="1" applyAlignment="1" applyProtection="1">
      <alignment horizontal="center"/>
      <protection hidden="1"/>
    </xf>
    <xf numFmtId="0" fontId="25" fillId="7" borderId="20" xfId="0" applyFont="1" applyFill="1" applyBorder="1" applyProtection="1">
      <protection hidden="1"/>
    </xf>
    <xf numFmtId="0" fontId="23" fillId="7" borderId="21" xfId="0" applyFont="1" applyFill="1" applyBorder="1" applyAlignment="1" applyProtection="1">
      <alignment vertical="center"/>
      <protection hidden="1"/>
    </xf>
    <xf numFmtId="0" fontId="0" fillId="0" borderId="21" xfId="0" applyBorder="1" applyProtection="1">
      <protection hidden="1"/>
    </xf>
    <xf numFmtId="0" fontId="23" fillId="7" borderId="21" xfId="0" applyFont="1" applyFill="1" applyBorder="1" applyProtection="1">
      <protection hidden="1"/>
    </xf>
    <xf numFmtId="0" fontId="21" fillId="7" borderId="21" xfId="0" applyFont="1" applyFill="1" applyBorder="1" applyProtection="1">
      <protection hidden="1"/>
    </xf>
    <xf numFmtId="0" fontId="21" fillId="7" borderId="26" xfId="0" applyFont="1" applyFill="1" applyBorder="1" applyProtection="1">
      <protection hidden="1"/>
    </xf>
    <xf numFmtId="0" fontId="21" fillId="6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0" fillId="0" borderId="0" xfId="0" applyProtection="1">
      <protection hidden="1"/>
    </xf>
    <xf numFmtId="0" fontId="21" fillId="7" borderId="23" xfId="0" applyFont="1" applyFill="1" applyBorder="1" applyProtection="1">
      <protection hidden="1"/>
    </xf>
    <xf numFmtId="0" fontId="0" fillId="7" borderId="0" xfId="0" applyFill="1" applyProtection="1">
      <protection hidden="1"/>
    </xf>
    <xf numFmtId="0" fontId="21" fillId="7" borderId="0" xfId="0" applyFont="1" applyFill="1" applyProtection="1">
      <protection hidden="1"/>
    </xf>
    <xf numFmtId="0" fontId="21" fillId="7" borderId="27" xfId="0" applyFont="1" applyFill="1" applyBorder="1" applyProtection="1">
      <protection hidden="1"/>
    </xf>
    <xf numFmtId="0" fontId="23" fillId="7" borderId="0" xfId="0" applyFont="1" applyFill="1" applyAlignment="1" applyProtection="1">
      <alignment vertical="center"/>
      <protection hidden="1"/>
    </xf>
    <xf numFmtId="0" fontId="23" fillId="6" borderId="0" xfId="0" applyFont="1" applyFill="1" applyProtection="1">
      <protection hidden="1"/>
    </xf>
    <xf numFmtId="0" fontId="0" fillId="0" borderId="23" xfId="0" applyBorder="1" applyProtection="1">
      <protection hidden="1"/>
    </xf>
    <xf numFmtId="0" fontId="23" fillId="6" borderId="0" xfId="0" applyFont="1" applyFill="1" applyAlignment="1" applyProtection="1">
      <alignment vertical="center"/>
      <protection hidden="1"/>
    </xf>
    <xf numFmtId="0" fontId="23" fillId="7" borderId="0" xfId="0" applyFont="1" applyFill="1" applyAlignment="1" applyProtection="1">
      <alignment horizontal="center"/>
      <protection hidden="1"/>
    </xf>
    <xf numFmtId="0" fontId="23" fillId="7" borderId="0" xfId="0" applyFont="1" applyFill="1" applyProtection="1">
      <protection hidden="1"/>
    </xf>
    <xf numFmtId="0" fontId="23" fillId="7" borderId="23" xfId="0" applyFont="1" applyFill="1" applyBorder="1" applyProtection="1">
      <protection hidden="1"/>
    </xf>
    <xf numFmtId="2" fontId="21" fillId="12" borderId="0" xfId="0" applyNumberFormat="1" applyFont="1" applyFill="1" applyAlignment="1" applyProtection="1">
      <alignment horizontal="center"/>
      <protection hidden="1"/>
    </xf>
    <xf numFmtId="2" fontId="21" fillId="12" borderId="0" xfId="0" applyNumberFormat="1" applyFont="1" applyFill="1" applyAlignment="1" applyProtection="1">
      <alignment horizontal="center" vertical="center"/>
      <protection hidden="1"/>
    </xf>
    <xf numFmtId="2" fontId="21" fillId="7" borderId="0" xfId="0" applyNumberFormat="1" applyFont="1" applyFill="1" applyAlignment="1" applyProtection="1">
      <alignment horizontal="center"/>
      <protection hidden="1"/>
    </xf>
    <xf numFmtId="2" fontId="23" fillId="6" borderId="0" xfId="0" applyNumberFormat="1" applyFont="1" applyFill="1" applyAlignment="1" applyProtection="1">
      <alignment horizontal="center"/>
      <protection hidden="1"/>
    </xf>
    <xf numFmtId="0" fontId="0" fillId="7" borderId="23" xfId="0" applyFill="1" applyBorder="1" applyProtection="1">
      <protection hidden="1"/>
    </xf>
    <xf numFmtId="0" fontId="0" fillId="7" borderId="27" xfId="0" applyFill="1" applyBorder="1" applyProtection="1">
      <protection hidden="1"/>
    </xf>
    <xf numFmtId="2" fontId="28" fillId="13" borderId="0" xfId="0" applyNumberFormat="1" applyFont="1" applyFill="1" applyAlignment="1" applyProtection="1">
      <alignment horizontal="center"/>
      <protection hidden="1"/>
    </xf>
    <xf numFmtId="0" fontId="0" fillId="0" borderId="24" xfId="0" applyBorder="1" applyProtection="1">
      <protection hidden="1"/>
    </xf>
    <xf numFmtId="0" fontId="21" fillId="7" borderId="25" xfId="0" applyFont="1" applyFill="1" applyBorder="1" applyProtection="1">
      <protection hidden="1"/>
    </xf>
    <xf numFmtId="0" fontId="21" fillId="7" borderId="28" xfId="0" applyFont="1" applyFill="1" applyBorder="1" applyProtection="1">
      <protection hidden="1"/>
    </xf>
    <xf numFmtId="0" fontId="18" fillId="7" borderId="0" xfId="0" applyFont="1" applyFill="1" applyProtection="1">
      <protection hidden="1"/>
    </xf>
    <xf numFmtId="0" fontId="18" fillId="7" borderId="0" xfId="0" applyFont="1" applyFill="1" applyAlignment="1" applyProtection="1">
      <alignment horizontal="right"/>
      <protection hidden="1"/>
    </xf>
    <xf numFmtId="0" fontId="9" fillId="9" borderId="20" xfId="3" applyFont="1" applyFill="1" applyBorder="1" applyAlignment="1" applyProtection="1">
      <alignment vertical="center"/>
      <protection hidden="1"/>
    </xf>
    <xf numFmtId="0" fontId="15" fillId="9" borderId="21" xfId="3" applyFont="1" applyFill="1" applyBorder="1" applyAlignment="1" applyProtection="1">
      <alignment vertical="center"/>
      <protection hidden="1"/>
    </xf>
    <xf numFmtId="0" fontId="16" fillId="9" borderId="21" xfId="3" applyFont="1" applyFill="1" applyBorder="1" applyAlignment="1" applyProtection="1">
      <alignment vertical="center"/>
      <protection hidden="1"/>
    </xf>
    <xf numFmtId="0" fontId="9" fillId="6" borderId="0" xfId="0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7" borderId="23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vertical="center"/>
      <protection hidden="1"/>
    </xf>
    <xf numFmtId="0" fontId="9" fillId="7" borderId="27" xfId="3" applyFont="1" applyFill="1" applyBorder="1" applyAlignment="1" applyProtection="1">
      <alignment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left" vertical="center"/>
      <protection hidden="1"/>
    </xf>
    <xf numFmtId="0" fontId="9" fillId="7" borderId="0" xfId="3" applyFont="1" applyFill="1" applyAlignment="1" applyProtection="1">
      <alignment horizontal="center" vertical="center"/>
      <protection hidden="1"/>
    </xf>
    <xf numFmtId="49" fontId="9" fillId="5" borderId="0" xfId="4" applyNumberFormat="1" applyFont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center" vertical="center"/>
      <protection hidden="1"/>
    </xf>
    <xf numFmtId="0" fontId="9" fillId="7" borderId="23" xfId="0" applyFont="1" applyFill="1" applyBorder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0" fontId="9" fillId="7" borderId="27" xfId="0" applyFont="1" applyFill="1" applyBorder="1" applyAlignment="1" applyProtection="1">
      <alignment vertical="center"/>
      <protection hidden="1"/>
    </xf>
    <xf numFmtId="0" fontId="24" fillId="7" borderId="0" xfId="0" applyFont="1" applyFill="1" applyAlignment="1" applyProtection="1">
      <alignment vertical="center"/>
      <protection hidden="1"/>
    </xf>
    <xf numFmtId="0" fontId="6" fillId="8" borderId="7" xfId="3" applyFont="1" applyFill="1" applyBorder="1" applyAlignment="1" applyProtection="1">
      <alignment horizontal="right" vertical="center"/>
      <protection hidden="1"/>
    </xf>
    <xf numFmtId="0" fontId="9" fillId="8" borderId="7" xfId="3" applyFont="1" applyFill="1" applyBorder="1" applyAlignment="1" applyProtection="1">
      <alignment vertical="center"/>
      <protection hidden="1"/>
    </xf>
    <xf numFmtId="0" fontId="9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vertical="center"/>
      <protection hidden="1"/>
    </xf>
    <xf numFmtId="0" fontId="9" fillId="7" borderId="28" xfId="3" applyFont="1" applyFill="1" applyBorder="1" applyAlignment="1" applyProtection="1">
      <alignment vertical="center"/>
      <protection hidden="1"/>
    </xf>
    <xf numFmtId="0" fontId="9" fillId="6" borderId="23" xfId="0" applyFont="1" applyFill="1" applyBorder="1" applyAlignment="1" applyProtection="1">
      <alignment vertical="center"/>
      <protection hidden="1"/>
    </xf>
    <xf numFmtId="0" fontId="15" fillId="7" borderId="0" xfId="3" applyFont="1" applyFill="1" applyAlignment="1" applyProtection="1">
      <alignment vertical="center"/>
      <protection hidden="1"/>
    </xf>
    <xf numFmtId="0" fontId="16" fillId="7" borderId="0" xfId="3" applyFont="1" applyFill="1" applyAlignment="1" applyProtection="1">
      <alignment vertical="center"/>
      <protection hidden="1"/>
    </xf>
    <xf numFmtId="0" fontId="16" fillId="7" borderId="27" xfId="3" applyFont="1" applyFill="1" applyBorder="1" applyAlignment="1" applyProtection="1">
      <alignment vertical="center"/>
      <protection hidden="1"/>
    </xf>
    <xf numFmtId="0" fontId="9" fillId="0" borderId="27" xfId="3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7" fillId="3" borderId="11" xfId="7" applyFont="1" applyBorder="1" applyAlignment="1" applyProtection="1">
      <alignment horizontal="center" vertical="center"/>
      <protection hidden="1"/>
    </xf>
    <xf numFmtId="0" fontId="20" fillId="2" borderId="11" xfId="6" applyFont="1" applyBorder="1" applyAlignment="1" applyProtection="1">
      <alignment horizontal="center" vertical="center"/>
      <protection hidden="1"/>
    </xf>
    <xf numFmtId="0" fontId="19" fillId="4" borderId="11" xfId="5" applyFont="1" applyBorder="1" applyAlignment="1" applyProtection="1">
      <alignment horizontal="center" vertical="center"/>
      <protection hidden="1"/>
    </xf>
    <xf numFmtId="0" fontId="21" fillId="7" borderId="23" xfId="3" applyFont="1" applyFill="1" applyBorder="1" applyAlignment="1" applyProtection="1">
      <alignment vertical="center"/>
      <protection hidden="1"/>
    </xf>
    <xf numFmtId="0" fontId="23" fillId="7" borderId="0" xfId="3" applyFont="1" applyFill="1" applyAlignment="1" applyProtection="1">
      <alignment horizontal="right" vertical="center"/>
      <protection hidden="1"/>
    </xf>
    <xf numFmtId="0" fontId="21" fillId="7" borderId="0" xfId="3" applyFont="1" applyFill="1" applyAlignment="1" applyProtection="1">
      <alignment horizontal="center" vertical="center"/>
      <protection hidden="1"/>
    </xf>
    <xf numFmtId="0" fontId="21" fillId="7" borderId="0" xfId="3" applyFont="1" applyFill="1" applyAlignment="1" applyProtection="1">
      <alignment vertical="center"/>
      <protection hidden="1"/>
    </xf>
    <xf numFmtId="49" fontId="21" fillId="6" borderId="0" xfId="4" applyNumberFormat="1" applyFont="1" applyFill="1" applyBorder="1" applyAlignment="1" applyProtection="1">
      <alignment horizontal="center" vertical="center"/>
      <protection hidden="1"/>
    </xf>
    <xf numFmtId="1" fontId="23" fillId="0" borderId="7" xfId="3" applyNumberFormat="1" applyFont="1" applyBorder="1" applyAlignment="1" applyProtection="1">
      <alignment horizontal="center" vertical="center"/>
      <protection hidden="1"/>
    </xf>
    <xf numFmtId="0" fontId="11" fillId="7" borderId="27" xfId="3" applyFont="1" applyFill="1" applyBorder="1" applyAlignment="1" applyProtection="1">
      <alignment horizontal="center" vertical="center"/>
      <protection hidden="1"/>
    </xf>
    <xf numFmtId="0" fontId="23" fillId="0" borderId="0" xfId="3" applyFont="1" applyAlignment="1" applyProtection="1">
      <alignment horizontal="right" vertical="center"/>
      <protection hidden="1"/>
    </xf>
    <xf numFmtId="1" fontId="13" fillId="4" borderId="11" xfId="5" applyNumberFormat="1" applyFont="1" applyBorder="1" applyAlignment="1" applyProtection="1">
      <alignment horizontal="center" vertical="center"/>
      <protection hidden="1"/>
    </xf>
    <xf numFmtId="1" fontId="13" fillId="3" borderId="11" xfId="7" applyNumberFormat="1" applyFont="1" applyBorder="1" applyAlignment="1" applyProtection="1">
      <alignment horizontal="center" vertical="center"/>
      <protection hidden="1"/>
    </xf>
    <xf numFmtId="0" fontId="9" fillId="7" borderId="27" xfId="3" applyFont="1" applyFill="1" applyBorder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vertical="center"/>
      <protection hidden="1"/>
    </xf>
    <xf numFmtId="9" fontId="13" fillId="2" borderId="11" xfId="1" applyFont="1" applyFill="1" applyBorder="1" applyAlignment="1" applyProtection="1">
      <alignment horizontal="center" vertical="center"/>
      <protection hidden="1"/>
    </xf>
    <xf numFmtId="9" fontId="13" fillId="4" borderId="11" xfId="1" applyFont="1" applyFill="1" applyBorder="1" applyAlignment="1" applyProtection="1">
      <alignment horizontal="center" vertical="center"/>
      <protection hidden="1"/>
    </xf>
    <xf numFmtId="9" fontId="13" fillId="3" borderId="11" xfId="1" applyFont="1" applyFill="1" applyBorder="1" applyAlignment="1" applyProtection="1">
      <alignment horizontal="center" vertical="center"/>
      <protection hidden="1"/>
    </xf>
    <xf numFmtId="0" fontId="21" fillId="7" borderId="0" xfId="0" applyFont="1" applyFill="1" applyAlignment="1" applyProtection="1">
      <alignment vertical="center"/>
      <protection hidden="1"/>
    </xf>
    <xf numFmtId="0" fontId="9" fillId="7" borderId="0" xfId="3" applyFont="1" applyFill="1" applyAlignment="1" applyProtection="1">
      <alignment horizontal="right" vertical="center"/>
      <protection hidden="1"/>
    </xf>
    <xf numFmtId="0" fontId="21" fillId="7" borderId="24" xfId="3" applyFont="1" applyFill="1" applyBorder="1" applyAlignment="1" applyProtection="1">
      <alignment vertical="center"/>
      <protection hidden="1"/>
    </xf>
    <xf numFmtId="0" fontId="9" fillId="7" borderId="25" xfId="3" applyFont="1" applyFill="1" applyBorder="1" applyAlignment="1" applyProtection="1">
      <alignment horizontal="center" vertical="center"/>
      <protection hidden="1"/>
    </xf>
    <xf numFmtId="0" fontId="6" fillId="7" borderId="0" xfId="3" applyFont="1" applyFill="1" applyAlignment="1" applyProtection="1">
      <alignment horizontal="right" vertical="center"/>
      <protection hidden="1"/>
    </xf>
    <xf numFmtId="0" fontId="9" fillId="6" borderId="0" xfId="3" applyFont="1" applyFill="1" applyAlignment="1" applyProtection="1">
      <alignment vertical="center"/>
      <protection hidden="1"/>
    </xf>
    <xf numFmtId="1" fontId="6" fillId="7" borderId="13" xfId="3" applyNumberFormat="1" applyFont="1" applyFill="1" applyBorder="1" applyAlignment="1" applyProtection="1">
      <alignment horizontal="center" vertical="center"/>
      <protection hidden="1"/>
    </xf>
    <xf numFmtId="1" fontId="6" fillId="7" borderId="12" xfId="3" applyNumberFormat="1" applyFont="1" applyFill="1" applyBorder="1" applyAlignment="1" applyProtection="1">
      <alignment horizontal="center" vertical="center"/>
      <protection hidden="1"/>
    </xf>
    <xf numFmtId="0" fontId="0" fillId="7" borderId="24" xfId="0" applyFill="1" applyBorder="1" applyProtection="1">
      <protection hidden="1"/>
    </xf>
    <xf numFmtId="0" fontId="0" fillId="7" borderId="25" xfId="0" applyFill="1" applyBorder="1" applyProtection="1">
      <protection hidden="1"/>
    </xf>
    <xf numFmtId="0" fontId="7" fillId="0" borderId="0" xfId="3" applyFont="1" applyAlignment="1" applyProtection="1">
      <alignment horizontal="left" vertical="center"/>
      <protection hidden="1"/>
    </xf>
    <xf numFmtId="0" fontId="8" fillId="2" borderId="11" xfId="6" applyFont="1" applyBorder="1" applyAlignment="1" applyProtection="1">
      <alignment horizontal="center" vertical="center"/>
      <protection hidden="1"/>
    </xf>
    <xf numFmtId="0" fontId="7" fillId="7" borderId="0" xfId="0" applyFont="1" applyFill="1" applyAlignment="1" applyProtection="1">
      <alignment horizontal="left" vertical="center"/>
      <protection hidden="1"/>
    </xf>
    <xf numFmtId="0" fontId="14" fillId="7" borderId="0" xfId="2" applyFont="1" applyFill="1" applyBorder="1" applyAlignment="1" applyProtection="1">
      <alignment horizontal="center" vertical="center"/>
      <protection hidden="1"/>
    </xf>
    <xf numFmtId="1" fontId="6" fillId="0" borderId="7" xfId="3" applyNumberFormat="1" applyFont="1" applyBorder="1" applyAlignment="1" applyProtection="1">
      <alignment horizontal="center" vertical="center"/>
      <protection hidden="1"/>
    </xf>
    <xf numFmtId="0" fontId="13" fillId="3" borderId="11" xfId="7" applyFont="1" applyBorder="1" applyAlignment="1" applyProtection="1">
      <alignment horizontal="center" vertical="center"/>
      <protection hidden="1"/>
    </xf>
    <xf numFmtId="0" fontId="13" fillId="4" borderId="11" xfId="5" applyFont="1" applyBorder="1" applyAlignment="1" applyProtection="1">
      <alignment horizontal="center" vertical="center"/>
      <protection hidden="1"/>
    </xf>
    <xf numFmtId="0" fontId="9" fillId="7" borderId="24" xfId="0" applyFont="1" applyFill="1" applyBorder="1" applyAlignment="1" applyProtection="1">
      <alignment vertical="center"/>
      <protection hidden="1"/>
    </xf>
    <xf numFmtId="0" fontId="16" fillId="7" borderId="25" xfId="3" applyFont="1" applyFill="1" applyBorder="1" applyAlignment="1" applyProtection="1">
      <alignment vertical="center"/>
      <protection hidden="1"/>
    </xf>
    <xf numFmtId="0" fontId="6" fillId="9" borderId="7" xfId="3" applyFont="1" applyFill="1" applyBorder="1" applyAlignment="1" applyProtection="1">
      <alignment horizontal="right" vertical="center"/>
      <protection hidden="1"/>
    </xf>
    <xf numFmtId="0" fontId="9" fillId="9" borderId="7" xfId="3" applyFont="1" applyFill="1" applyBorder="1" applyAlignment="1" applyProtection="1">
      <alignment vertical="center"/>
      <protection hidden="1"/>
    </xf>
    <xf numFmtId="0" fontId="6" fillId="7" borderId="0" xfId="3" applyFont="1" applyFill="1" applyAlignment="1" applyProtection="1">
      <alignment horizontal="center" vertical="center"/>
      <protection hidden="1"/>
    </xf>
    <xf numFmtId="0" fontId="6" fillId="7" borderId="0" xfId="0" applyFont="1" applyFill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left" vertical="center"/>
      <protection hidden="1"/>
    </xf>
    <xf numFmtId="1" fontId="13" fillId="7" borderId="15" xfId="0" applyNumberFormat="1" applyFont="1" applyFill="1" applyBorder="1" applyAlignment="1" applyProtection="1">
      <alignment horizontal="center" vertical="center"/>
      <protection hidden="1"/>
    </xf>
    <xf numFmtId="1" fontId="13" fillId="7" borderId="11" xfId="3" applyNumberFormat="1" applyFont="1" applyFill="1" applyBorder="1" applyAlignment="1" applyProtection="1">
      <alignment horizontal="center" vertical="center"/>
      <protection hidden="1"/>
    </xf>
    <xf numFmtId="9" fontId="13" fillId="7" borderId="15" xfId="1" applyFont="1" applyFill="1" applyBorder="1" applyAlignment="1" applyProtection="1">
      <alignment horizontal="center" vertical="center"/>
      <protection hidden="1"/>
    </xf>
    <xf numFmtId="0" fontId="6" fillId="7" borderId="27" xfId="3" applyFont="1" applyFill="1" applyBorder="1" applyAlignment="1" applyProtection="1">
      <alignment horizontal="right" vertical="center"/>
      <protection hidden="1"/>
    </xf>
    <xf numFmtId="1" fontId="23" fillId="0" borderId="12" xfId="3" applyNumberFormat="1" applyFont="1" applyBorder="1" applyAlignment="1" applyProtection="1">
      <alignment horizontal="center" vertical="center"/>
      <protection hidden="1"/>
    </xf>
    <xf numFmtId="1" fontId="23" fillId="0" borderId="29" xfId="3" applyNumberFormat="1" applyFont="1" applyBorder="1" applyAlignment="1" applyProtection="1">
      <alignment horizontal="center" vertical="center"/>
      <protection hidden="1"/>
    </xf>
    <xf numFmtId="1" fontId="23" fillId="0" borderId="13" xfId="3" applyNumberFormat="1" applyFont="1" applyBorder="1" applyAlignment="1" applyProtection="1">
      <alignment horizontal="center" vertical="center"/>
      <protection hidden="1"/>
    </xf>
    <xf numFmtId="1" fontId="23" fillId="0" borderId="30" xfId="3" applyNumberFormat="1" applyFont="1" applyBorder="1" applyAlignment="1" applyProtection="1">
      <alignment horizontal="center" vertical="center"/>
      <protection hidden="1"/>
    </xf>
    <xf numFmtId="1" fontId="23" fillId="0" borderId="31" xfId="3" applyNumberFormat="1" applyFont="1" applyBorder="1" applyAlignment="1" applyProtection="1">
      <alignment horizontal="center" vertical="center"/>
      <protection hidden="1"/>
    </xf>
    <xf numFmtId="1" fontId="23" fillId="0" borderId="32" xfId="3" applyNumberFormat="1" applyFont="1" applyBorder="1" applyAlignment="1" applyProtection="1">
      <alignment horizontal="center" vertical="center"/>
      <protection hidden="1"/>
    </xf>
    <xf numFmtId="1" fontId="23" fillId="0" borderId="33" xfId="3" applyNumberFormat="1" applyFont="1" applyBorder="1" applyAlignment="1" applyProtection="1">
      <alignment horizontal="center" vertical="center"/>
      <protection hidden="1"/>
    </xf>
    <xf numFmtId="1" fontId="23" fillId="0" borderId="34" xfId="3" applyNumberFormat="1" applyFont="1" applyBorder="1" applyAlignment="1" applyProtection="1">
      <alignment horizontal="center" vertical="center"/>
      <protection hidden="1"/>
    </xf>
    <xf numFmtId="1" fontId="6" fillId="7" borderId="35" xfId="3" applyNumberFormat="1" applyFont="1" applyFill="1" applyBorder="1" applyAlignment="1" applyProtection="1">
      <alignment horizontal="center" vertical="center"/>
      <protection hidden="1"/>
    </xf>
    <xf numFmtId="1" fontId="6" fillId="7" borderId="36" xfId="3" applyNumberFormat="1" applyFont="1" applyFill="1" applyBorder="1" applyAlignment="1" applyProtection="1">
      <alignment horizontal="center" vertical="center"/>
      <protection hidden="1"/>
    </xf>
    <xf numFmtId="1" fontId="6" fillId="7" borderId="34" xfId="3" applyNumberFormat="1" applyFont="1" applyFill="1" applyBorder="1" applyAlignment="1" applyProtection="1">
      <alignment horizontal="center" vertical="center"/>
      <protection hidden="1"/>
    </xf>
    <xf numFmtId="49" fontId="9" fillId="9" borderId="37" xfId="4" applyNumberFormat="1" applyFont="1" applyFill="1" applyBorder="1" applyAlignment="1" applyProtection="1">
      <alignment horizontal="center" vertical="center"/>
      <protection hidden="1"/>
    </xf>
    <xf numFmtId="49" fontId="9" fillId="9" borderId="38" xfId="4" applyNumberFormat="1" applyFont="1" applyFill="1" applyBorder="1" applyAlignment="1" applyProtection="1">
      <alignment horizontal="center" vertical="center"/>
      <protection hidden="1"/>
    </xf>
    <xf numFmtId="49" fontId="9" fillId="9" borderId="39" xfId="4" applyNumberFormat="1" applyFont="1" applyFill="1" applyBorder="1" applyAlignment="1" applyProtection="1">
      <alignment horizontal="center" vertical="center"/>
      <protection hidden="1"/>
    </xf>
    <xf numFmtId="1" fontId="6" fillId="7" borderId="32" xfId="3" applyNumberFormat="1" applyFont="1" applyFill="1" applyBorder="1" applyAlignment="1" applyProtection="1">
      <alignment horizontal="center" vertical="center"/>
      <protection hidden="1"/>
    </xf>
    <xf numFmtId="1" fontId="6" fillId="7" borderId="40" xfId="3" applyNumberFormat="1" applyFont="1" applyFill="1" applyBorder="1" applyAlignment="1" applyProtection="1">
      <alignment horizontal="center" vertical="center"/>
      <protection hidden="1"/>
    </xf>
    <xf numFmtId="1" fontId="6" fillId="7" borderId="41" xfId="3" applyNumberFormat="1" applyFont="1" applyFill="1" applyBorder="1" applyAlignment="1" applyProtection="1">
      <alignment horizontal="center" vertical="center"/>
      <protection hidden="1"/>
    </xf>
    <xf numFmtId="1" fontId="6" fillId="7" borderId="28" xfId="3" applyNumberFormat="1" applyFont="1" applyFill="1" applyBorder="1" applyAlignment="1" applyProtection="1">
      <alignment horizontal="center" vertical="center"/>
      <protection hidden="1"/>
    </xf>
    <xf numFmtId="1" fontId="6" fillId="7" borderId="42" xfId="3" applyNumberFormat="1" applyFont="1" applyFill="1" applyBorder="1" applyAlignment="1" applyProtection="1">
      <alignment horizontal="center" vertical="center"/>
      <protection hidden="1"/>
    </xf>
    <xf numFmtId="1" fontId="6" fillId="7" borderId="43" xfId="3" applyNumberFormat="1" applyFont="1" applyFill="1" applyBorder="1" applyAlignment="1" applyProtection="1">
      <alignment horizontal="center" vertical="center"/>
      <protection hidden="1"/>
    </xf>
    <xf numFmtId="1" fontId="6" fillId="7" borderId="24" xfId="3" applyNumberFormat="1" applyFont="1" applyFill="1" applyBorder="1" applyAlignment="1" applyProtection="1">
      <alignment horizontal="center" vertical="center"/>
      <protection hidden="1"/>
    </xf>
    <xf numFmtId="1" fontId="10" fillId="13" borderId="7" xfId="3" applyNumberFormat="1" applyFont="1" applyFill="1" applyBorder="1" applyAlignment="1" applyProtection="1">
      <alignment horizontal="center" vertical="center"/>
      <protection locked="0"/>
    </xf>
    <xf numFmtId="2" fontId="22" fillId="13" borderId="11" xfId="3" applyNumberFormat="1" applyFont="1" applyFill="1" applyBorder="1" applyAlignment="1" applyProtection="1">
      <alignment horizontal="center" vertical="center"/>
      <protection hidden="1"/>
    </xf>
    <xf numFmtId="2" fontId="26" fillId="13" borderId="11" xfId="0" applyNumberFormat="1" applyFont="1" applyFill="1" applyBorder="1" applyAlignment="1" applyProtection="1">
      <alignment horizontal="center"/>
      <protection locked="0"/>
    </xf>
    <xf numFmtId="1" fontId="13" fillId="9" borderId="7" xfId="3" applyNumberFormat="1" applyFont="1" applyFill="1" applyBorder="1" applyAlignment="1" applyProtection="1">
      <alignment horizontal="center" vertical="center"/>
      <protection hidden="1"/>
    </xf>
    <xf numFmtId="1" fontId="13" fillId="8" borderId="7" xfId="3" applyNumberFormat="1" applyFont="1" applyFill="1" applyBorder="1" applyAlignment="1" applyProtection="1">
      <alignment horizontal="center" vertical="center"/>
      <protection hidden="1"/>
    </xf>
    <xf numFmtId="0" fontId="36" fillId="7" borderId="0" xfId="3" applyFont="1" applyFill="1" applyAlignment="1" applyProtection="1">
      <alignment horizontal="left" vertical="center"/>
      <protection hidden="1"/>
    </xf>
    <xf numFmtId="0" fontId="9" fillId="7" borderId="0" xfId="0" applyFont="1" applyFill="1" applyAlignment="1">
      <alignment vertical="center"/>
    </xf>
    <xf numFmtId="0" fontId="38" fillId="13" borderId="11" xfId="3" applyFont="1" applyFill="1" applyBorder="1" applyAlignment="1" applyProtection="1">
      <alignment horizontal="center" vertical="center"/>
      <protection locked="0"/>
    </xf>
    <xf numFmtId="1" fontId="13" fillId="7" borderId="0" xfId="0" applyNumberFormat="1" applyFont="1" applyFill="1" applyAlignment="1" applyProtection="1">
      <alignment horizontal="center" vertical="center"/>
      <protection hidden="1"/>
    </xf>
    <xf numFmtId="1" fontId="13" fillId="7" borderId="0" xfId="3" applyNumberFormat="1" applyFont="1" applyFill="1" applyAlignment="1" applyProtection="1">
      <alignment horizontal="center" vertical="center"/>
      <protection hidden="1"/>
    </xf>
    <xf numFmtId="9" fontId="13" fillId="7" borderId="0" xfId="1" applyFont="1" applyFill="1" applyBorder="1" applyAlignment="1" applyProtection="1">
      <alignment horizontal="center" vertical="center"/>
      <protection hidden="1"/>
    </xf>
    <xf numFmtId="0" fontId="9" fillId="7" borderId="2" xfId="0" applyFont="1" applyFill="1" applyBorder="1" applyAlignment="1">
      <alignment vertical="center"/>
    </xf>
    <xf numFmtId="0" fontId="9" fillId="7" borderId="3" xfId="0" applyFont="1" applyFill="1" applyBorder="1" applyAlignment="1">
      <alignment vertical="center"/>
    </xf>
    <xf numFmtId="0" fontId="9" fillId="7" borderId="4" xfId="0" applyFont="1" applyFill="1" applyBorder="1" applyAlignment="1">
      <alignment vertical="center"/>
    </xf>
    <xf numFmtId="0" fontId="9" fillId="7" borderId="5" xfId="0" applyFont="1" applyFill="1" applyBorder="1" applyAlignment="1">
      <alignment vertical="center"/>
    </xf>
    <xf numFmtId="0" fontId="9" fillId="7" borderId="6" xfId="0" applyFont="1" applyFill="1" applyBorder="1" applyAlignment="1">
      <alignment vertical="center"/>
    </xf>
    <xf numFmtId="0" fontId="9" fillId="7" borderId="8" xfId="0" applyFont="1" applyFill="1" applyBorder="1" applyAlignment="1">
      <alignment vertical="center"/>
    </xf>
    <xf numFmtId="0" fontId="9" fillId="7" borderId="9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9" fillId="0" borderId="14" xfId="3" applyFont="1" applyBorder="1" applyAlignment="1" applyProtection="1">
      <alignment vertical="center"/>
      <protection hidden="1"/>
    </xf>
    <xf numFmtId="0" fontId="9" fillId="0" borderId="16" xfId="3" applyFont="1" applyBorder="1" applyAlignment="1" applyProtection="1">
      <alignment vertical="center"/>
      <protection hidden="1"/>
    </xf>
    <xf numFmtId="1" fontId="13" fillId="2" borderId="11" xfId="6" applyNumberFormat="1" applyFont="1" applyBorder="1" applyAlignment="1" applyProtection="1">
      <alignment horizontal="center" vertical="center"/>
      <protection hidden="1"/>
    </xf>
    <xf numFmtId="0" fontId="13" fillId="7" borderId="17" xfId="3" applyFont="1" applyFill="1" applyBorder="1" applyAlignment="1" applyProtection="1">
      <alignment vertical="center"/>
      <protection hidden="1"/>
    </xf>
    <xf numFmtId="0" fontId="13" fillId="7" borderId="18" xfId="3" applyFont="1" applyFill="1" applyBorder="1" applyAlignment="1" applyProtection="1">
      <alignment vertical="center"/>
      <protection hidden="1"/>
    </xf>
    <xf numFmtId="0" fontId="13" fillId="7" borderId="19" xfId="3" applyFont="1" applyFill="1" applyBorder="1" applyAlignment="1" applyProtection="1">
      <alignment vertical="center"/>
      <protection hidden="1"/>
    </xf>
    <xf numFmtId="14" fontId="13" fillId="7" borderId="17" xfId="3" applyNumberFormat="1" applyFont="1" applyFill="1" applyBorder="1" applyAlignment="1" applyProtection="1">
      <alignment vertical="center"/>
      <protection hidden="1"/>
    </xf>
    <xf numFmtId="14" fontId="13" fillId="7" borderId="18" xfId="3" applyNumberFormat="1" applyFont="1" applyFill="1" applyBorder="1" applyAlignment="1" applyProtection="1">
      <alignment vertical="center"/>
      <protection hidden="1"/>
    </xf>
    <xf numFmtId="14" fontId="13" fillId="7" borderId="19" xfId="3" applyNumberFormat="1" applyFont="1" applyFill="1" applyBorder="1" applyAlignment="1" applyProtection="1">
      <alignment vertical="center"/>
      <protection hidden="1"/>
    </xf>
    <xf numFmtId="0" fontId="10" fillId="13" borderId="7" xfId="3" applyFont="1" applyFill="1" applyBorder="1" applyAlignment="1" applyProtection="1">
      <alignment vertical="center"/>
      <protection locked="0"/>
    </xf>
    <xf numFmtId="1" fontId="13" fillId="7" borderId="7" xfId="3" applyNumberFormat="1" applyFont="1" applyFill="1" applyBorder="1" applyAlignment="1" applyProtection="1">
      <alignment horizontal="center" vertical="center"/>
      <protection hidden="1"/>
    </xf>
    <xf numFmtId="164" fontId="12" fillId="0" borderId="11" xfId="1" applyNumberFormat="1" applyFont="1" applyBorder="1" applyAlignment="1" applyProtection="1">
      <alignment horizontal="center" vertical="center"/>
      <protection hidden="1"/>
    </xf>
    <xf numFmtId="2" fontId="12" fillId="0" borderId="11" xfId="1" applyNumberFormat="1" applyFont="1" applyBorder="1" applyAlignment="1" applyProtection="1">
      <alignment horizontal="center" vertical="center"/>
      <protection hidden="1"/>
    </xf>
    <xf numFmtId="2" fontId="13" fillId="3" borderId="11" xfId="7" applyNumberFormat="1" applyFont="1" applyBorder="1" applyAlignment="1" applyProtection="1">
      <alignment horizontal="center" vertical="center"/>
      <protection hidden="1"/>
    </xf>
    <xf numFmtId="2" fontId="13" fillId="4" borderId="11" xfId="5" applyNumberFormat="1" applyFont="1" applyBorder="1" applyAlignment="1" applyProtection="1">
      <alignment horizontal="center" vertical="center"/>
      <protection hidden="1"/>
    </xf>
    <xf numFmtId="0" fontId="15" fillId="9" borderId="26" xfId="3" applyFont="1" applyFill="1" applyBorder="1" applyAlignment="1" applyProtection="1">
      <alignment horizontal="right" vertical="center"/>
      <protection hidden="1"/>
    </xf>
    <xf numFmtId="0" fontId="6" fillId="0" borderId="0" xfId="0" applyFont="1" applyAlignment="1">
      <alignment vertical="center"/>
    </xf>
    <xf numFmtId="0" fontId="9" fillId="7" borderId="0" xfId="0" applyFont="1" applyFill="1" applyAlignment="1">
      <alignment horizontal="right" vertical="center"/>
    </xf>
    <xf numFmtId="0" fontId="6" fillId="7" borderId="27" xfId="3" applyFont="1" applyFill="1" applyBorder="1" applyAlignment="1" applyProtection="1">
      <alignment vertical="center"/>
      <protection hidden="1"/>
    </xf>
    <xf numFmtId="0" fontId="25" fillId="9" borderId="21" xfId="3" applyFont="1" applyFill="1" applyBorder="1" applyAlignment="1" applyProtection="1">
      <alignment vertical="center"/>
      <protection hidden="1"/>
    </xf>
    <xf numFmtId="0" fontId="23" fillId="7" borderId="0" xfId="3" applyFont="1" applyFill="1" applyAlignment="1" applyProtection="1">
      <alignment vertical="center"/>
      <protection hidden="1"/>
    </xf>
    <xf numFmtId="1" fontId="6" fillId="7" borderId="44" xfId="3" applyNumberFormat="1" applyFont="1" applyFill="1" applyBorder="1" applyAlignment="1" applyProtection="1">
      <alignment horizontal="center" vertical="center"/>
      <protection hidden="1"/>
    </xf>
    <xf numFmtId="1" fontId="6" fillId="7" borderId="45" xfId="3" applyNumberFormat="1" applyFont="1" applyFill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vertical="center"/>
      <protection hidden="1"/>
    </xf>
    <xf numFmtId="0" fontId="23" fillId="7" borderId="25" xfId="0" applyFont="1" applyFill="1" applyBorder="1" applyAlignment="1" applyProtection="1">
      <alignment horizontal="center" vertical="center"/>
      <protection hidden="1"/>
    </xf>
    <xf numFmtId="0" fontId="6" fillId="7" borderId="25" xfId="3" applyFont="1" applyFill="1" applyBorder="1" applyAlignment="1" applyProtection="1">
      <alignment horizontal="left" vertical="center"/>
      <protection hidden="1"/>
    </xf>
    <xf numFmtId="0" fontId="9" fillId="0" borderId="27" xfId="0" applyFont="1" applyBorder="1" applyAlignment="1" applyProtection="1">
      <alignment vertical="center"/>
      <protection hidden="1"/>
    </xf>
    <xf numFmtId="0" fontId="0" fillId="0" borderId="28" xfId="0" applyBorder="1" applyProtection="1">
      <protection hidden="1"/>
    </xf>
    <xf numFmtId="1" fontId="6" fillId="7" borderId="47" xfId="3" applyNumberFormat="1" applyFont="1" applyFill="1" applyBorder="1" applyAlignment="1" applyProtection="1">
      <alignment horizontal="center" vertical="center"/>
      <protection hidden="1"/>
    </xf>
    <xf numFmtId="1" fontId="6" fillId="7" borderId="48" xfId="3" applyNumberFormat="1" applyFont="1" applyFill="1" applyBorder="1" applyAlignment="1" applyProtection="1">
      <alignment horizontal="center" vertical="center"/>
      <protection hidden="1"/>
    </xf>
    <xf numFmtId="1" fontId="6" fillId="7" borderId="49" xfId="3" applyNumberFormat="1" applyFont="1" applyFill="1" applyBorder="1" applyAlignment="1" applyProtection="1">
      <alignment horizontal="center" vertical="center"/>
      <protection hidden="1"/>
    </xf>
    <xf numFmtId="49" fontId="9" fillId="9" borderId="8" xfId="4" applyNumberFormat="1" applyFont="1" applyFill="1" applyBorder="1" applyAlignment="1" applyProtection="1">
      <alignment horizontal="center" vertical="center"/>
      <protection hidden="1"/>
    </xf>
    <xf numFmtId="1" fontId="6" fillId="7" borderId="50" xfId="3" applyNumberFormat="1" applyFont="1" applyFill="1" applyBorder="1" applyAlignment="1" applyProtection="1">
      <alignment horizontal="center" vertical="center"/>
      <protection hidden="1"/>
    </xf>
    <xf numFmtId="1" fontId="6" fillId="7" borderId="51" xfId="3" applyNumberFormat="1" applyFont="1" applyFill="1" applyBorder="1" applyAlignment="1" applyProtection="1">
      <alignment horizontal="center" vertical="center"/>
      <protection hidden="1"/>
    </xf>
    <xf numFmtId="1" fontId="6" fillId="7" borderId="52" xfId="3" applyNumberFormat="1" applyFont="1" applyFill="1" applyBorder="1" applyAlignment="1" applyProtection="1">
      <alignment horizontal="center" vertical="center"/>
      <protection hidden="1"/>
    </xf>
    <xf numFmtId="49" fontId="9" fillId="9" borderId="46" xfId="4" applyNumberFormat="1" applyFont="1" applyFill="1" applyBorder="1" applyAlignment="1" applyProtection="1">
      <alignment horizontal="center" vertical="center"/>
      <protection hidden="1"/>
    </xf>
    <xf numFmtId="49" fontId="9" fillId="9" borderId="15" xfId="4" applyNumberFormat="1" applyFont="1" applyFill="1" applyBorder="1" applyAlignment="1" applyProtection="1">
      <alignment horizontal="center" vertical="center"/>
      <protection hidden="1"/>
    </xf>
    <xf numFmtId="49" fontId="9" fillId="9" borderId="53" xfId="4" applyNumberFormat="1" applyFont="1" applyFill="1" applyBorder="1" applyAlignment="1" applyProtection="1">
      <alignment horizontal="center" vertical="center"/>
      <protection hidden="1"/>
    </xf>
    <xf numFmtId="49" fontId="9" fillId="9" borderId="16" xfId="4" applyNumberFormat="1" applyFont="1" applyFill="1" applyBorder="1" applyAlignment="1" applyProtection="1">
      <alignment horizontal="center" vertical="center"/>
      <protection hidden="1"/>
    </xf>
    <xf numFmtId="49" fontId="9" fillId="9" borderId="11" xfId="4" applyNumberFormat="1" applyFont="1" applyFill="1" applyBorder="1" applyAlignment="1" applyProtection="1">
      <alignment horizontal="center" vertical="center"/>
      <protection hidden="1"/>
    </xf>
    <xf numFmtId="0" fontId="6" fillId="9" borderId="17" xfId="3" applyFont="1" applyFill="1" applyBorder="1" applyAlignment="1" applyProtection="1">
      <alignment horizontal="center" vertical="center"/>
      <protection hidden="1"/>
    </xf>
    <xf numFmtId="0" fontId="6" fillId="9" borderId="19" xfId="3" applyFont="1" applyFill="1" applyBorder="1" applyAlignment="1" applyProtection="1">
      <alignment horizontal="center" vertical="center"/>
      <protection hidden="1"/>
    </xf>
    <xf numFmtId="0" fontId="6" fillId="9" borderId="7" xfId="3" applyFont="1" applyFill="1" applyBorder="1" applyAlignment="1" applyProtection="1">
      <alignment horizontal="center" vertical="center"/>
      <protection hidden="1"/>
    </xf>
    <xf numFmtId="0" fontId="6" fillId="8" borderId="7" xfId="3" applyFont="1" applyFill="1" applyBorder="1" applyAlignment="1" applyProtection="1">
      <alignment horizontal="center" vertical="center"/>
      <protection hidden="1"/>
    </xf>
    <xf numFmtId="0" fontId="10" fillId="13" borderId="17" xfId="3" applyFont="1" applyFill="1" applyBorder="1" applyAlignment="1" applyProtection="1">
      <alignment horizontal="left" vertical="center"/>
      <protection locked="0"/>
    </xf>
    <xf numFmtId="0" fontId="10" fillId="13" borderId="18" xfId="3" applyFont="1" applyFill="1" applyBorder="1" applyAlignment="1" applyProtection="1">
      <alignment horizontal="left" vertical="center"/>
      <protection locked="0"/>
    </xf>
    <xf numFmtId="0" fontId="10" fillId="13" borderId="19" xfId="3" applyFont="1" applyFill="1" applyBorder="1" applyAlignment="1" applyProtection="1">
      <alignment horizontal="left" vertical="center"/>
      <protection locked="0"/>
    </xf>
    <xf numFmtId="0" fontId="6" fillId="8" borderId="17" xfId="3" applyFont="1" applyFill="1" applyBorder="1" applyAlignment="1" applyProtection="1">
      <alignment horizontal="center" vertical="center"/>
      <protection hidden="1"/>
    </xf>
    <xf numFmtId="0" fontId="6" fillId="8" borderId="19" xfId="3" applyFont="1" applyFill="1" applyBorder="1" applyAlignment="1" applyProtection="1">
      <alignment horizontal="center" vertical="center"/>
      <protection hidden="1"/>
    </xf>
    <xf numFmtId="0" fontId="13" fillId="6" borderId="17" xfId="3" applyFont="1" applyFill="1" applyBorder="1" applyAlignment="1" applyProtection="1">
      <alignment horizontal="center" vertical="center"/>
      <protection hidden="1"/>
    </xf>
    <xf numFmtId="0" fontId="13" fillId="6" borderId="18" xfId="3" applyFont="1" applyFill="1" applyBorder="1" applyAlignment="1" applyProtection="1">
      <alignment horizontal="center" vertical="center"/>
      <protection hidden="1"/>
    </xf>
    <xf numFmtId="0" fontId="13" fillId="6" borderId="19" xfId="3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" fontId="33" fillId="0" borderId="14" xfId="3" applyNumberFormat="1" applyFont="1" applyBorder="1" applyAlignment="1" applyProtection="1">
      <alignment horizontal="center" vertical="center"/>
      <protection hidden="1"/>
    </xf>
    <xf numFmtId="1" fontId="33" fillId="0" borderId="15" xfId="3" applyNumberFormat="1" applyFont="1" applyBorder="1" applyAlignment="1" applyProtection="1">
      <alignment horizontal="center" vertical="center"/>
      <protection hidden="1"/>
    </xf>
    <xf numFmtId="0" fontId="6" fillId="7" borderId="14" xfId="0" applyFont="1" applyFill="1" applyBorder="1" applyAlignment="1" applyProtection="1">
      <alignment horizontal="center" vertical="center"/>
      <protection hidden="1"/>
    </xf>
    <xf numFmtId="0" fontId="6" fillId="7" borderId="15" xfId="0" applyFont="1" applyFill="1" applyBorder="1" applyAlignment="1" applyProtection="1">
      <alignment horizontal="center" vertical="center"/>
      <protection hidden="1"/>
    </xf>
    <xf numFmtId="0" fontId="15" fillId="0" borderId="14" xfId="3" applyFont="1" applyBorder="1" applyAlignment="1" applyProtection="1">
      <alignment horizontal="center" vertical="center"/>
      <protection hidden="1"/>
    </xf>
    <xf numFmtId="0" fontId="15" fillId="0" borderId="16" xfId="3" applyFont="1" applyBorder="1" applyAlignment="1" applyProtection="1">
      <alignment horizontal="center" vertical="center"/>
      <protection hidden="1"/>
    </xf>
    <xf numFmtId="0" fontId="15" fillId="0" borderId="15" xfId="3" applyFont="1" applyBorder="1" applyAlignment="1" applyProtection="1">
      <alignment horizontal="center" vertical="center"/>
      <protection hidden="1"/>
    </xf>
    <xf numFmtId="0" fontId="6" fillId="0" borderId="14" xfId="3" applyFont="1" applyBorder="1" applyAlignment="1" applyProtection="1">
      <alignment horizontal="center" vertical="center"/>
      <protection hidden="1"/>
    </xf>
    <xf numFmtId="0" fontId="6" fillId="0" borderId="16" xfId="3" applyFont="1" applyBorder="1" applyAlignment="1" applyProtection="1">
      <alignment horizontal="center" vertical="center"/>
      <protection hidden="1"/>
    </xf>
    <xf numFmtId="1" fontId="22" fillId="13" borderId="14" xfId="3" applyNumberFormat="1" applyFont="1" applyFill="1" applyBorder="1" applyAlignment="1" applyProtection="1">
      <alignment horizontal="center" vertical="center"/>
      <protection locked="0"/>
    </xf>
    <xf numFmtId="1" fontId="22" fillId="13" borderId="15" xfId="3" applyNumberFormat="1" applyFont="1" applyFill="1" applyBorder="1" applyAlignment="1" applyProtection="1">
      <alignment horizontal="center" vertical="center"/>
      <protection locked="0"/>
    </xf>
    <xf numFmtId="0" fontId="9" fillId="7" borderId="7" xfId="3" applyFont="1" applyFill="1" applyBorder="1" applyAlignment="1" applyProtection="1">
      <alignment horizontal="left" vertical="center"/>
      <protection hidden="1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3" applyFont="1" applyBorder="1" applyAlignment="1" applyProtection="1">
      <alignment horizontal="center" vertical="center"/>
      <protection hidden="1"/>
    </xf>
    <xf numFmtId="0" fontId="9" fillId="0" borderId="15" xfId="3" applyFont="1" applyBorder="1" applyAlignment="1" applyProtection="1">
      <alignment horizontal="center" vertical="center"/>
      <protection hidden="1"/>
    </xf>
  </cellXfs>
  <cellStyles count="11">
    <cellStyle name="20% - Accent1 2" xfId="9" xr:uid="{82DE6562-32E3-44A1-8BB4-6F4A66095D6A}"/>
    <cellStyle name="20% - Accent5 2" xfId="4" xr:uid="{C6B47835-7705-4C5E-B8CD-347BB18CEF6D}"/>
    <cellStyle name="Bad 2" xfId="7" xr:uid="{A07E5868-3848-41A3-B44E-F38E61C4E227}"/>
    <cellStyle name="Good 2" xfId="6" xr:uid="{3F792A5C-830C-4EE0-987F-A0F97C05F0F7}"/>
    <cellStyle name="Heading 2" xfId="2" builtinId="17"/>
    <cellStyle name="Neutral 2" xfId="5" xr:uid="{72C5985B-37C3-43F1-A332-1986D51CEF79}"/>
    <cellStyle name="Normal" xfId="0" builtinId="0"/>
    <cellStyle name="Normal 2" xfId="3" xr:uid="{D2F7F7E4-534B-47A0-8326-F6239B38CFA3}"/>
    <cellStyle name="Normal 3" xfId="8" xr:uid="{B9A7E9F5-4A86-4F98-9B66-5249B3DF3435}"/>
    <cellStyle name="Output 2" xfId="10" xr:uid="{823FE3DF-A698-48F0-99D6-21D1B65155B0}"/>
    <cellStyle name="Percent" xfId="1" builtinId="5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322518</xdr:colOff>
      <xdr:row>17</xdr:row>
      <xdr:rowOff>45927</xdr:rowOff>
    </xdr:from>
    <xdr:to>
      <xdr:col>9</xdr:col>
      <xdr:colOff>287656</xdr:colOff>
      <xdr:row>30</xdr:row>
      <xdr:rowOff>20557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60F9BE-C910-4361-B142-9819A9DBE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518" y="1074627"/>
          <a:ext cx="6344983" cy="2329210"/>
        </a:xfrm>
        <a:prstGeom prst="rect">
          <a:avLst/>
        </a:prstGeom>
        <a:solidFill>
          <a:schemeClr val="bg2"/>
        </a:solidFill>
      </xdr:spPr>
    </xdr:pic>
    <xdr:clientData/>
  </xdr:twoCellAnchor>
  <xdr:twoCellAnchor editAs="oneCell">
    <xdr:from>
      <xdr:col>0</xdr:col>
      <xdr:colOff>503333</xdr:colOff>
      <xdr:row>34</xdr:row>
      <xdr:rowOff>152280</xdr:rowOff>
    </xdr:from>
    <xdr:to>
      <xdr:col>8</xdr:col>
      <xdr:colOff>322224</xdr:colOff>
      <xdr:row>48</xdr:row>
      <xdr:rowOff>57318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1DEDE9-6259-FFAF-8EA9-99B8EDDE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333" y="6703823"/>
          <a:ext cx="5550456" cy="244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184784</xdr:colOff>
      <xdr:row>10</xdr:row>
      <xdr:rowOff>5721</xdr:rowOff>
    </xdr:from>
    <xdr:to>
      <xdr:col>13</xdr:col>
      <xdr:colOff>411480</xdr:colOff>
      <xdr:row>13</xdr:row>
      <xdr:rowOff>116205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E6F70C77-9B61-4A95-947A-3D881B8A4DE8}"/>
            </a:ext>
          </a:extLst>
        </xdr:cNvPr>
        <xdr:cNvSpPr/>
      </xdr:nvSpPr>
      <xdr:spPr>
        <a:xfrm rot="5400000">
          <a:off x="6994210" y="2431735"/>
          <a:ext cx="796284" cy="22669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12</xdr:col>
      <xdr:colOff>380549</xdr:colOff>
      <xdr:row>1</xdr:row>
      <xdr:rowOff>89535</xdr:rowOff>
    </xdr:from>
    <xdr:to>
      <xdr:col>13</xdr:col>
      <xdr:colOff>542783</xdr:colOff>
      <xdr:row>4</xdr:row>
      <xdr:rowOff>190364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F4EFCF-53B6-5C8C-0B18-6C86B09A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8029" y="356235"/>
          <a:ext cx="745164" cy="6951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167640</xdr:colOff>
      <xdr:row>12</xdr:row>
      <xdr:rowOff>163271</xdr:rowOff>
    </xdr:from>
    <xdr:to>
      <xdr:col>13</xdr:col>
      <xdr:colOff>459218</xdr:colOff>
      <xdr:row>15</xdr:row>
      <xdr:rowOff>8068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F7DF556-4532-4D3A-BB68-E585A07BF54F}"/>
            </a:ext>
          </a:extLst>
        </xdr:cNvPr>
        <xdr:cNvSpPr/>
      </xdr:nvSpPr>
      <xdr:spPr>
        <a:xfrm>
          <a:off x="7528560" y="2860751"/>
          <a:ext cx="291578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12</xdr:col>
      <xdr:colOff>413834</xdr:colOff>
      <xdr:row>2</xdr:row>
      <xdr:rowOff>21403</xdr:rowOff>
    </xdr:from>
    <xdr:to>
      <xdr:col>14</xdr:col>
      <xdr:colOff>54322</xdr:colOff>
      <xdr:row>5</xdr:row>
      <xdr:rowOff>41102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9A2A0A-EB90-4C77-86AC-4ACA6628B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014" y="417643"/>
          <a:ext cx="785393" cy="7283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177278</xdr:colOff>
      <xdr:row>11</xdr:row>
      <xdr:rowOff>94691</xdr:rowOff>
    </xdr:from>
    <xdr:to>
      <xdr:col>13</xdr:col>
      <xdr:colOff>375174</xdr:colOff>
      <xdr:row>13</xdr:row>
      <xdr:rowOff>168088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1374EB53-E656-482A-95A7-07EBFD5D4DCC}"/>
            </a:ext>
          </a:extLst>
        </xdr:cNvPr>
        <xdr:cNvSpPr/>
      </xdr:nvSpPr>
      <xdr:spPr>
        <a:xfrm>
          <a:off x="8124938" y="2571191"/>
          <a:ext cx="197896" cy="53059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12</xdr:col>
      <xdr:colOff>484319</xdr:colOff>
      <xdr:row>1</xdr:row>
      <xdr:rowOff>107128</xdr:rowOff>
    </xdr:from>
    <xdr:to>
      <xdr:col>14</xdr:col>
      <xdr:colOff>98137</xdr:colOff>
      <xdr:row>5</xdr:row>
      <xdr:rowOff>1097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7683ED-2938-44C9-BFF1-E9B9563C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499" y="373828"/>
          <a:ext cx="789203" cy="728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191170</xdr:colOff>
      <xdr:row>2</xdr:row>
      <xdr:rowOff>86175</xdr:rowOff>
    </xdr:from>
    <xdr:to>
      <xdr:col>14</xdr:col>
      <xdr:colOff>534715</xdr:colOff>
      <xdr:row>5</xdr:row>
      <xdr:rowOff>172549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2B8276-0BE0-4EBC-A55E-E5AB7AB7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5005" y="480622"/>
          <a:ext cx="782816" cy="779346"/>
        </a:xfrm>
        <a:prstGeom prst="rect">
          <a:avLst/>
        </a:prstGeom>
      </xdr:spPr>
    </xdr:pic>
    <xdr:clientData/>
  </xdr:twoCellAnchor>
  <xdr:twoCellAnchor>
    <xdr:from>
      <xdr:col>13</xdr:col>
      <xdr:colOff>292584</xdr:colOff>
      <xdr:row>14</xdr:row>
      <xdr:rowOff>28128</xdr:rowOff>
    </xdr:from>
    <xdr:to>
      <xdr:col>14</xdr:col>
      <xdr:colOff>116540</xdr:colOff>
      <xdr:row>17</xdr:row>
      <xdr:rowOff>127075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58F0E426-1DEC-4B9C-ADCF-18BED51D3FF1}"/>
            </a:ext>
          </a:extLst>
        </xdr:cNvPr>
        <xdr:cNvSpPr/>
      </xdr:nvSpPr>
      <xdr:spPr>
        <a:xfrm>
          <a:off x="7446419" y="3300246"/>
          <a:ext cx="263227" cy="85198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54431</xdr:colOff>
      <xdr:row>14</xdr:row>
      <xdr:rowOff>132677</xdr:rowOff>
    </xdr:from>
    <xdr:to>
      <xdr:col>14</xdr:col>
      <xdr:colOff>592860</xdr:colOff>
      <xdr:row>16</xdr:row>
      <xdr:rowOff>317590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AFA0C-6E78-48BC-8782-32F7206E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44545" y="4682906"/>
          <a:ext cx="1206268" cy="879693"/>
        </a:xfrm>
        <a:prstGeom prst="rect">
          <a:avLst/>
        </a:prstGeom>
      </xdr:spPr>
    </xdr:pic>
    <xdr:clientData/>
  </xdr:twoCellAnchor>
  <xdr:twoCellAnchor>
    <xdr:from>
      <xdr:col>13</xdr:col>
      <xdr:colOff>549857</xdr:colOff>
      <xdr:row>9</xdr:row>
      <xdr:rowOff>198681</xdr:rowOff>
    </xdr:from>
    <xdr:to>
      <xdr:col>14</xdr:col>
      <xdr:colOff>114428</xdr:colOff>
      <xdr:row>13</xdr:row>
      <xdr:rowOff>209775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00A792DF-E003-44FC-B409-4A858F340C67}"/>
            </a:ext>
          </a:extLst>
        </xdr:cNvPr>
        <xdr:cNvSpPr/>
      </xdr:nvSpPr>
      <xdr:spPr>
        <a:xfrm>
          <a:off x="8539971" y="3007195"/>
          <a:ext cx="228600" cy="140446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4B4-54BA-46DE-8507-B6DD62542E49}">
  <sheetPr>
    <pageSetUpPr fitToPage="1"/>
  </sheetPr>
  <dimension ref="A1:Z104"/>
  <sheetViews>
    <sheetView zoomScale="130" zoomScaleNormal="130" workbookViewId="0">
      <selection activeCell="H9" sqref="H9"/>
    </sheetView>
  </sheetViews>
  <sheetFormatPr defaultColWidth="8.81640625" defaultRowHeight="14.5" x14ac:dyDescent="0.35"/>
  <cols>
    <col min="1" max="1" width="8.81640625" style="16"/>
    <col min="2" max="2" width="11" style="16" customWidth="1"/>
    <col min="3" max="3" width="11.36328125" style="16" customWidth="1"/>
    <col min="4" max="9" width="8.81640625" style="16"/>
    <col min="10" max="10" width="6.453125" style="16" customWidth="1"/>
    <col min="11" max="26" width="8.81640625" style="15"/>
    <col min="27" max="16384" width="8.81640625" style="16"/>
  </cols>
  <sheetData>
    <row r="1" spans="1:15" ht="18.5" x14ac:dyDescent="0.45">
      <c r="A1" s="8" t="s">
        <v>98</v>
      </c>
      <c r="B1" s="9"/>
      <c r="C1" s="9"/>
      <c r="D1" s="9"/>
      <c r="E1" s="10"/>
      <c r="F1" s="11"/>
      <c r="G1" s="11"/>
      <c r="H1" s="12"/>
      <c r="I1" s="12"/>
      <c r="J1" s="13"/>
      <c r="K1" s="14"/>
      <c r="L1" s="14"/>
      <c r="M1" s="14"/>
      <c r="N1" s="14"/>
      <c r="O1" s="14"/>
    </row>
    <row r="2" spans="1:15" ht="9.65" customHeight="1" x14ac:dyDescent="0.35">
      <c r="A2" s="17"/>
      <c r="B2" s="18"/>
      <c r="C2" s="18"/>
      <c r="D2" s="18"/>
      <c r="E2" s="18"/>
      <c r="F2" s="19"/>
      <c r="G2" s="19"/>
      <c r="H2" s="19"/>
      <c r="I2" s="19"/>
      <c r="J2" s="20"/>
      <c r="L2" s="14"/>
      <c r="M2" s="14"/>
      <c r="N2" s="14"/>
      <c r="O2" s="14"/>
    </row>
    <row r="3" spans="1:15" x14ac:dyDescent="0.35">
      <c r="A3" s="17" t="s">
        <v>68</v>
      </c>
      <c r="B3" s="21"/>
      <c r="C3" s="21"/>
      <c r="D3" s="21"/>
      <c r="E3" s="21"/>
      <c r="F3" s="19"/>
      <c r="G3" s="19"/>
      <c r="H3" s="19"/>
      <c r="I3" s="19"/>
      <c r="J3" s="20"/>
      <c r="L3" s="22"/>
      <c r="M3" s="14"/>
      <c r="N3" s="14"/>
      <c r="O3" s="14"/>
    </row>
    <row r="4" spans="1:15" x14ac:dyDescent="0.35">
      <c r="A4" s="23"/>
      <c r="B4" s="19"/>
      <c r="C4" s="19"/>
      <c r="D4" s="19"/>
      <c r="E4" s="19"/>
      <c r="F4" s="19"/>
      <c r="G4" s="19"/>
      <c r="H4" s="19"/>
      <c r="I4" s="19"/>
      <c r="J4" s="20"/>
      <c r="K4" s="14"/>
      <c r="L4" s="14"/>
      <c r="M4" s="14"/>
      <c r="N4" s="14"/>
      <c r="O4" s="14"/>
    </row>
    <row r="5" spans="1:15" x14ac:dyDescent="0.35">
      <c r="A5" s="17" t="s">
        <v>96</v>
      </c>
      <c r="B5" s="19"/>
      <c r="C5" s="19"/>
      <c r="D5" s="19"/>
      <c r="E5" s="19"/>
      <c r="F5" s="19"/>
      <c r="G5" s="19"/>
      <c r="H5" s="19"/>
      <c r="I5" s="19"/>
      <c r="J5" s="20"/>
      <c r="K5" s="14"/>
      <c r="L5" s="14"/>
      <c r="M5" s="14"/>
      <c r="N5" s="14"/>
      <c r="O5" s="14"/>
    </row>
    <row r="6" spans="1:15" x14ac:dyDescent="0.35">
      <c r="A6" s="17"/>
      <c r="B6" s="19" t="s">
        <v>63</v>
      </c>
      <c r="C6" s="19"/>
      <c r="D6" s="19"/>
      <c r="E6" s="19"/>
      <c r="F6" s="19"/>
      <c r="G6" s="19"/>
      <c r="H6" s="19"/>
      <c r="I6" s="19"/>
      <c r="J6" s="20"/>
      <c r="K6" s="14"/>
      <c r="L6" s="14"/>
      <c r="M6" s="24"/>
      <c r="N6" s="14"/>
      <c r="O6" s="14"/>
    </row>
    <row r="7" spans="1:15" x14ac:dyDescent="0.35">
      <c r="A7" s="17"/>
      <c r="B7" s="18"/>
      <c r="C7" s="18"/>
      <c r="D7" s="19"/>
      <c r="E7" s="19"/>
      <c r="F7" s="19"/>
      <c r="G7" s="19"/>
      <c r="H7" s="19"/>
      <c r="I7" s="19"/>
      <c r="J7" s="20"/>
      <c r="K7" s="14"/>
      <c r="L7" s="14"/>
      <c r="M7" s="14"/>
      <c r="N7" s="14"/>
      <c r="O7" s="14"/>
    </row>
    <row r="8" spans="1:15" ht="15" thickBot="1" x14ac:dyDescent="0.4">
      <c r="A8" s="27"/>
      <c r="B8" s="18"/>
      <c r="C8" s="18"/>
      <c r="D8" s="19"/>
      <c r="E8" s="19" t="s">
        <v>67</v>
      </c>
      <c r="F8" s="19"/>
      <c r="G8" s="19"/>
      <c r="H8" s="19"/>
      <c r="I8" s="19"/>
      <c r="J8" s="20"/>
      <c r="K8" s="14"/>
      <c r="L8" s="14"/>
      <c r="M8" s="14"/>
      <c r="N8" s="14"/>
      <c r="O8" s="14"/>
    </row>
    <row r="9" spans="1:15" ht="15" thickBot="1" x14ac:dyDescent="0.4">
      <c r="A9" s="17"/>
      <c r="B9" s="25" t="s">
        <v>32</v>
      </c>
      <c r="C9" s="26" t="s">
        <v>89</v>
      </c>
      <c r="D9" s="19"/>
      <c r="E9" s="26" t="s">
        <v>34</v>
      </c>
      <c r="F9" s="26"/>
      <c r="G9" s="26"/>
      <c r="H9" s="138">
        <v>31</v>
      </c>
      <c r="I9" s="19" t="s">
        <v>33</v>
      </c>
      <c r="J9" s="20"/>
      <c r="K9" s="14"/>
      <c r="L9" s="14"/>
      <c r="M9" s="14"/>
      <c r="N9" s="14"/>
      <c r="O9" s="14"/>
    </row>
    <row r="10" spans="1:15" x14ac:dyDescent="0.35">
      <c r="A10" s="17"/>
      <c r="B10" s="28">
        <v>31</v>
      </c>
      <c r="C10" s="28">
        <f>ROUND((B10-10*3)/2,2)</f>
        <v>0.5</v>
      </c>
      <c r="D10" s="19"/>
      <c r="E10" s="19" t="s">
        <v>35</v>
      </c>
      <c r="F10" s="19"/>
      <c r="G10" s="19"/>
      <c r="H10" s="31">
        <v>3</v>
      </c>
      <c r="I10" s="19" t="s">
        <v>33</v>
      </c>
      <c r="J10" s="20"/>
      <c r="K10" s="14"/>
      <c r="L10" s="14"/>
      <c r="M10" s="14"/>
      <c r="N10" s="14"/>
      <c r="O10" s="14"/>
    </row>
    <row r="11" spans="1:15" ht="15" thickBot="1" x14ac:dyDescent="0.4">
      <c r="A11" s="17"/>
      <c r="B11" s="30">
        <f>B10+0.5</f>
        <v>31.5</v>
      </c>
      <c r="C11" s="30">
        <f t="shared" ref="C11:C14" si="0">ROUND((B11-10*3)/2,2)</f>
        <v>0.75</v>
      </c>
      <c r="D11" s="19"/>
      <c r="E11" s="19" t="s">
        <v>70</v>
      </c>
      <c r="F11" s="19"/>
      <c r="G11" s="19"/>
      <c r="H11" s="7">
        <f>(H9-10*3)/2</f>
        <v>0.5</v>
      </c>
      <c r="I11" s="19" t="s">
        <v>33</v>
      </c>
      <c r="J11" s="20"/>
      <c r="K11" s="14"/>
      <c r="L11" s="14"/>
      <c r="M11" s="14"/>
      <c r="N11" s="14"/>
      <c r="O11" s="14"/>
    </row>
    <row r="12" spans="1:15" ht="15" thickBot="1" x14ac:dyDescent="0.4">
      <c r="A12" s="17"/>
      <c r="B12" s="29">
        <f>B11+0.5</f>
        <v>32</v>
      </c>
      <c r="C12" s="29">
        <f t="shared" si="0"/>
        <v>1</v>
      </c>
      <c r="D12" s="19"/>
      <c r="E12" s="26" t="s">
        <v>36</v>
      </c>
      <c r="F12" s="26"/>
      <c r="G12" s="26"/>
      <c r="H12" s="138">
        <v>33</v>
      </c>
      <c r="I12" s="19" t="s">
        <v>33</v>
      </c>
      <c r="J12" s="20"/>
      <c r="K12" s="14"/>
      <c r="L12" s="14"/>
      <c r="M12" s="14"/>
      <c r="N12" s="14"/>
      <c r="O12" s="14"/>
    </row>
    <row r="13" spans="1:15" x14ac:dyDescent="0.35">
      <c r="A13" s="17"/>
      <c r="B13" s="30">
        <f>B12+0.5</f>
        <v>32.5</v>
      </c>
      <c r="C13" s="30">
        <f t="shared" si="0"/>
        <v>1.25</v>
      </c>
      <c r="D13" s="19"/>
      <c r="E13" s="19" t="s">
        <v>35</v>
      </c>
      <c r="F13" s="19"/>
      <c r="G13" s="19"/>
      <c r="H13" s="31">
        <v>3</v>
      </c>
      <c r="I13" s="19" t="s">
        <v>33</v>
      </c>
      <c r="J13" s="20"/>
      <c r="K13" s="14"/>
      <c r="L13" s="14"/>
      <c r="M13" s="14"/>
      <c r="N13" s="14"/>
      <c r="O13" s="14"/>
    </row>
    <row r="14" spans="1:15" x14ac:dyDescent="0.35">
      <c r="A14" s="17"/>
      <c r="B14" s="29">
        <f>B13+0.5</f>
        <v>33</v>
      </c>
      <c r="C14" s="29">
        <f t="shared" si="0"/>
        <v>1.5</v>
      </c>
      <c r="D14" s="19"/>
      <c r="E14" s="19" t="s">
        <v>71</v>
      </c>
      <c r="F14" s="19"/>
      <c r="G14" s="19"/>
      <c r="H14" s="7">
        <f>(H12-10*3)/2</f>
        <v>1.5</v>
      </c>
      <c r="I14" s="19" t="s">
        <v>33</v>
      </c>
      <c r="J14" s="20"/>
      <c r="K14" s="14"/>
      <c r="L14" s="14"/>
      <c r="M14" s="14"/>
      <c r="N14" s="14"/>
      <c r="O14" s="14"/>
    </row>
    <row r="15" spans="1:15" x14ac:dyDescent="0.35">
      <c r="A15" s="23"/>
      <c r="B15" s="19"/>
      <c r="C15" s="19"/>
      <c r="D15" s="19"/>
      <c r="E15" s="19"/>
      <c r="F15" s="19"/>
      <c r="G15" s="19"/>
      <c r="H15" s="19"/>
      <c r="I15" s="19"/>
      <c r="J15" s="20"/>
      <c r="K15" s="14"/>
      <c r="L15" s="14"/>
      <c r="M15" s="14"/>
      <c r="N15" s="14"/>
      <c r="O15" s="14"/>
    </row>
    <row r="16" spans="1:15" x14ac:dyDescent="0.35">
      <c r="A16" s="17" t="s">
        <v>62</v>
      </c>
      <c r="B16" s="19"/>
      <c r="C16" s="19"/>
      <c r="D16" s="19"/>
      <c r="E16" s="19"/>
      <c r="F16" s="19"/>
      <c r="G16" s="19"/>
      <c r="H16" s="19"/>
      <c r="I16" s="19"/>
      <c r="J16" s="20"/>
      <c r="K16" s="14"/>
      <c r="L16" s="14"/>
      <c r="M16" s="14"/>
      <c r="N16" s="14"/>
      <c r="O16" s="14"/>
    </row>
    <row r="17" spans="1:15" x14ac:dyDescent="0.35">
      <c r="A17" s="17"/>
      <c r="B17" s="19" t="s">
        <v>59</v>
      </c>
      <c r="C17" s="19"/>
      <c r="D17" s="19"/>
      <c r="E17" s="19"/>
      <c r="F17" s="19"/>
      <c r="G17" s="19"/>
      <c r="H17" s="19"/>
      <c r="I17" s="19"/>
      <c r="J17" s="20"/>
      <c r="K17" s="14"/>
      <c r="L17" s="14"/>
      <c r="M17" s="14"/>
      <c r="N17" s="14"/>
      <c r="O17" s="14"/>
    </row>
    <row r="18" spans="1:15" x14ac:dyDescent="0.35">
      <c r="A18" s="17"/>
      <c r="B18" s="19"/>
      <c r="C18" s="19"/>
      <c r="D18" s="19"/>
      <c r="E18" s="19"/>
      <c r="F18" s="19"/>
      <c r="G18" s="19"/>
      <c r="H18" s="19"/>
      <c r="I18" s="19"/>
      <c r="J18" s="20"/>
      <c r="K18" s="14"/>
      <c r="L18" s="14"/>
      <c r="M18" s="14"/>
      <c r="N18" s="14"/>
      <c r="O18" s="14"/>
    </row>
    <row r="19" spans="1:15" x14ac:dyDescent="0.35">
      <c r="A19" s="17"/>
      <c r="B19" s="19"/>
      <c r="C19" s="19"/>
      <c r="D19" s="19"/>
      <c r="E19" s="19"/>
      <c r="F19" s="19"/>
      <c r="G19" s="19"/>
      <c r="H19" s="19"/>
      <c r="I19" s="19"/>
      <c r="J19" s="20"/>
      <c r="K19" s="14"/>
      <c r="L19" s="14"/>
      <c r="M19" s="14"/>
      <c r="N19" s="14"/>
      <c r="O19" s="14"/>
    </row>
    <row r="20" spans="1:15" x14ac:dyDescent="0.35">
      <c r="A20" s="17"/>
      <c r="B20" s="19"/>
      <c r="C20" s="19"/>
      <c r="D20" s="19"/>
      <c r="E20" s="19"/>
      <c r="F20" s="19"/>
      <c r="G20" s="19"/>
      <c r="H20" s="19"/>
      <c r="I20" s="19"/>
      <c r="J20" s="20"/>
      <c r="K20" s="14"/>
      <c r="L20" s="14"/>
      <c r="M20" s="14"/>
      <c r="N20" s="14"/>
      <c r="O20" s="14"/>
    </row>
    <row r="21" spans="1:15" x14ac:dyDescent="0.35">
      <c r="A21" s="17"/>
      <c r="B21" s="19"/>
      <c r="C21" s="19"/>
      <c r="D21" s="19"/>
      <c r="E21" s="19"/>
      <c r="F21" s="19"/>
      <c r="G21" s="19"/>
      <c r="H21" s="19"/>
      <c r="I21" s="19"/>
      <c r="J21" s="20"/>
      <c r="K21" s="14"/>
      <c r="L21" s="14"/>
      <c r="M21" s="14"/>
      <c r="N21" s="14"/>
      <c r="O21" s="14"/>
    </row>
    <row r="22" spans="1:15" x14ac:dyDescent="0.35">
      <c r="A22" s="17"/>
      <c r="B22" s="19"/>
      <c r="C22" s="19"/>
      <c r="D22" s="19"/>
      <c r="E22" s="19"/>
      <c r="F22" s="19"/>
      <c r="G22" s="19"/>
      <c r="H22" s="19"/>
      <c r="I22" s="19"/>
      <c r="J22" s="20"/>
      <c r="K22" s="14"/>
      <c r="L22" s="14"/>
      <c r="M22" s="14"/>
      <c r="N22" s="14"/>
      <c r="O22" s="14"/>
    </row>
    <row r="23" spans="1:15" x14ac:dyDescent="0.35">
      <c r="A23" s="17"/>
      <c r="B23" s="19"/>
      <c r="C23" s="19"/>
      <c r="D23" s="19"/>
      <c r="E23" s="19"/>
      <c r="F23" s="19"/>
      <c r="G23" s="19"/>
      <c r="H23" s="19"/>
      <c r="I23" s="19"/>
      <c r="J23" s="20"/>
      <c r="K23" s="14"/>
      <c r="L23" s="14"/>
      <c r="M23" s="14"/>
      <c r="N23" s="14"/>
      <c r="O23" s="14"/>
    </row>
    <row r="24" spans="1:15" x14ac:dyDescent="0.35">
      <c r="A24" s="17"/>
      <c r="B24" s="19"/>
      <c r="C24" s="19"/>
      <c r="D24" s="19"/>
      <c r="E24" s="19"/>
      <c r="F24" s="19"/>
      <c r="G24" s="19"/>
      <c r="H24" s="19"/>
      <c r="I24" s="19"/>
      <c r="J24" s="20"/>
      <c r="K24" s="14"/>
      <c r="L24" s="14"/>
      <c r="M24" s="14"/>
      <c r="N24" s="14"/>
      <c r="O24" s="14"/>
    </row>
    <row r="25" spans="1:15" x14ac:dyDescent="0.35">
      <c r="A25" s="17"/>
      <c r="B25" s="19"/>
      <c r="C25" s="19"/>
      <c r="D25" s="19"/>
      <c r="E25" s="19"/>
      <c r="F25" s="19"/>
      <c r="G25" s="19"/>
      <c r="H25" s="19"/>
      <c r="I25" s="19"/>
      <c r="J25" s="20"/>
      <c r="K25" s="14"/>
      <c r="L25" s="14"/>
      <c r="M25" s="14"/>
      <c r="N25" s="14"/>
      <c r="O25" s="14"/>
    </row>
    <row r="26" spans="1:15" x14ac:dyDescent="0.35">
      <c r="A26" s="17"/>
      <c r="B26" s="19"/>
      <c r="C26" s="19"/>
      <c r="D26" s="19"/>
      <c r="E26" s="19"/>
      <c r="F26" s="19"/>
      <c r="G26" s="19"/>
      <c r="H26" s="19"/>
      <c r="I26" s="19"/>
      <c r="J26" s="20"/>
      <c r="K26" s="14"/>
      <c r="L26" s="14"/>
      <c r="M26" s="14"/>
      <c r="N26" s="14"/>
      <c r="O26" s="14"/>
    </row>
    <row r="27" spans="1:15" x14ac:dyDescent="0.35">
      <c r="A27" s="17"/>
      <c r="B27" s="19"/>
      <c r="C27" s="19"/>
      <c r="D27" s="19"/>
      <c r="E27" s="19"/>
      <c r="F27" s="19"/>
      <c r="G27" s="19"/>
      <c r="H27" s="19"/>
      <c r="I27" s="19"/>
      <c r="J27" s="20"/>
      <c r="K27" s="14"/>
      <c r="L27" s="14"/>
      <c r="M27" s="14"/>
      <c r="N27" s="14"/>
      <c r="O27" s="14"/>
    </row>
    <row r="28" spans="1:15" x14ac:dyDescent="0.35">
      <c r="A28" s="17"/>
      <c r="B28" s="19"/>
      <c r="C28" s="19"/>
      <c r="D28" s="19"/>
      <c r="E28" s="19"/>
      <c r="F28" s="19"/>
      <c r="G28" s="19"/>
      <c r="H28" s="19"/>
      <c r="I28" s="19"/>
      <c r="J28" s="20"/>
      <c r="K28" s="14"/>
      <c r="L28" s="14"/>
      <c r="M28" s="14"/>
      <c r="N28" s="14"/>
      <c r="O28" s="14"/>
    </row>
    <row r="29" spans="1:15" x14ac:dyDescent="0.35">
      <c r="A29" s="17"/>
      <c r="B29" s="19"/>
      <c r="C29" s="19"/>
      <c r="D29" s="19"/>
      <c r="E29" s="19"/>
      <c r="F29" s="19"/>
      <c r="G29" s="19"/>
      <c r="H29" s="19"/>
      <c r="I29" s="19"/>
      <c r="J29" s="20"/>
      <c r="K29" s="14"/>
      <c r="L29" s="14"/>
      <c r="M29" s="14"/>
      <c r="N29" s="14"/>
      <c r="O29" s="14"/>
    </row>
    <row r="30" spans="1:15" x14ac:dyDescent="0.35">
      <c r="A30" s="17"/>
      <c r="B30" s="19"/>
      <c r="C30" s="19"/>
      <c r="D30" s="19"/>
      <c r="E30" s="19"/>
      <c r="F30" s="19"/>
      <c r="G30" s="19"/>
      <c r="H30" s="19"/>
      <c r="I30" s="19"/>
      <c r="J30" s="20"/>
      <c r="K30" s="14"/>
      <c r="L30" s="14"/>
      <c r="M30" s="14"/>
      <c r="N30" s="14"/>
      <c r="O30" s="14"/>
    </row>
    <row r="31" spans="1:15" x14ac:dyDescent="0.35">
      <c r="A31" s="17"/>
      <c r="B31" s="19"/>
      <c r="C31" s="19"/>
      <c r="D31" s="19"/>
      <c r="E31" s="19"/>
      <c r="F31" s="19"/>
      <c r="G31" s="19"/>
      <c r="H31" s="19"/>
      <c r="I31" s="19"/>
      <c r="J31" s="20"/>
      <c r="K31" s="14"/>
      <c r="L31" s="14"/>
      <c r="M31" s="14"/>
      <c r="N31" s="14"/>
      <c r="O31" s="14"/>
    </row>
    <row r="32" spans="1:15" x14ac:dyDescent="0.35">
      <c r="A32" s="17" t="s">
        <v>61</v>
      </c>
      <c r="B32" s="19"/>
      <c r="C32" s="19"/>
      <c r="D32" s="19"/>
      <c r="E32" s="19"/>
      <c r="F32" s="19"/>
      <c r="G32" s="19"/>
      <c r="H32" s="19"/>
      <c r="I32" s="19"/>
      <c r="J32" s="20"/>
      <c r="K32" s="14"/>
      <c r="L32" s="14"/>
      <c r="M32" s="14"/>
      <c r="N32" s="14"/>
      <c r="O32" s="14"/>
    </row>
    <row r="33" spans="1:15" x14ac:dyDescent="0.35">
      <c r="A33" s="17"/>
      <c r="B33" s="19" t="s">
        <v>55</v>
      </c>
      <c r="C33" s="19"/>
      <c r="D33" s="19"/>
      <c r="E33" s="19"/>
      <c r="F33" s="19"/>
      <c r="G33" s="19"/>
      <c r="H33" s="19"/>
      <c r="I33" s="19"/>
      <c r="J33" s="20"/>
      <c r="K33" s="14"/>
      <c r="L33" s="14"/>
      <c r="M33" s="14"/>
      <c r="N33" s="14"/>
      <c r="O33" s="14"/>
    </row>
    <row r="34" spans="1:15" x14ac:dyDescent="0.35">
      <c r="A34" s="32"/>
      <c r="B34" s="18" t="s">
        <v>72</v>
      </c>
      <c r="C34" s="19"/>
      <c r="D34" s="19"/>
      <c r="E34" s="19"/>
      <c r="F34" s="19"/>
      <c r="G34" s="19"/>
      <c r="H34" s="19"/>
      <c r="I34" s="19"/>
      <c r="J34" s="20"/>
      <c r="K34" s="14"/>
      <c r="L34" s="14"/>
      <c r="M34" s="14"/>
      <c r="N34" s="14"/>
      <c r="O34" s="14"/>
    </row>
    <row r="35" spans="1:15" x14ac:dyDescent="0.35">
      <c r="A35" s="17"/>
      <c r="B35" s="19"/>
      <c r="C35" s="19"/>
      <c r="D35" s="19"/>
      <c r="E35" s="19"/>
      <c r="F35" s="19"/>
      <c r="G35" s="19"/>
      <c r="H35" s="19"/>
      <c r="I35" s="19"/>
      <c r="J35" s="20"/>
      <c r="K35" s="14"/>
      <c r="L35" s="14"/>
      <c r="M35" s="14"/>
      <c r="N35" s="14"/>
      <c r="O35" s="14"/>
    </row>
    <row r="36" spans="1:15" x14ac:dyDescent="0.35">
      <c r="A36" s="17"/>
      <c r="B36" s="19"/>
      <c r="C36" s="19"/>
      <c r="D36" s="19"/>
      <c r="E36" s="19"/>
      <c r="F36" s="19"/>
      <c r="G36" s="19"/>
      <c r="H36" s="19"/>
      <c r="I36" s="19"/>
      <c r="J36" s="20"/>
      <c r="K36" s="14"/>
      <c r="L36" s="14"/>
      <c r="M36" s="14"/>
      <c r="N36" s="14"/>
      <c r="O36" s="14"/>
    </row>
    <row r="37" spans="1:15" x14ac:dyDescent="0.35">
      <c r="A37" s="32"/>
      <c r="B37" s="18"/>
      <c r="C37" s="18"/>
      <c r="D37" s="18"/>
      <c r="E37" s="18"/>
      <c r="F37" s="18"/>
      <c r="G37" s="18"/>
      <c r="H37" s="18"/>
      <c r="I37" s="18"/>
      <c r="J37" s="33"/>
      <c r="K37" s="14"/>
      <c r="L37" s="14"/>
      <c r="M37" s="14"/>
      <c r="N37" s="14"/>
      <c r="O37" s="14"/>
    </row>
    <row r="38" spans="1:15" x14ac:dyDescent="0.35">
      <c r="A38" s="32"/>
      <c r="B38" s="18"/>
      <c r="C38" s="18"/>
      <c r="D38" s="18"/>
      <c r="E38" s="18"/>
      <c r="F38" s="18"/>
      <c r="G38" s="18"/>
      <c r="H38" s="18"/>
      <c r="I38" s="18"/>
      <c r="J38" s="33"/>
      <c r="K38" s="14"/>
      <c r="L38" s="14"/>
      <c r="M38" s="14"/>
      <c r="N38" s="14"/>
      <c r="O38" s="14"/>
    </row>
    <row r="39" spans="1:15" x14ac:dyDescent="0.35">
      <c r="A39" s="32"/>
      <c r="B39" s="18"/>
      <c r="C39" s="18"/>
      <c r="D39" s="18"/>
      <c r="E39" s="18"/>
      <c r="F39" s="18"/>
      <c r="G39" s="18"/>
      <c r="H39" s="18"/>
      <c r="I39" s="18"/>
      <c r="J39" s="33"/>
      <c r="K39" s="14"/>
      <c r="L39" s="14"/>
      <c r="M39" s="14"/>
      <c r="N39" s="14"/>
      <c r="O39" s="14"/>
    </row>
    <row r="40" spans="1:15" x14ac:dyDescent="0.35">
      <c r="A40" s="32"/>
      <c r="B40" s="18"/>
      <c r="C40" s="18"/>
      <c r="D40" s="18"/>
      <c r="E40" s="18"/>
      <c r="F40" s="18"/>
      <c r="G40" s="18"/>
      <c r="H40" s="18"/>
      <c r="I40" s="18"/>
      <c r="J40" s="33"/>
      <c r="K40" s="14"/>
      <c r="L40" s="14"/>
      <c r="M40" s="14"/>
      <c r="N40" s="14"/>
      <c r="O40" s="14"/>
    </row>
    <row r="41" spans="1:15" x14ac:dyDescent="0.35">
      <c r="A41" s="32"/>
      <c r="B41" s="18"/>
      <c r="C41" s="18"/>
      <c r="D41" s="18"/>
      <c r="E41" s="18"/>
      <c r="F41" s="18"/>
      <c r="G41" s="18"/>
      <c r="H41" s="18"/>
      <c r="I41" s="18"/>
      <c r="J41" s="33"/>
      <c r="K41" s="14"/>
      <c r="L41" s="14"/>
      <c r="M41" s="14"/>
      <c r="N41" s="14"/>
      <c r="O41" s="14"/>
    </row>
    <row r="42" spans="1:15" x14ac:dyDescent="0.35">
      <c r="A42" s="32"/>
      <c r="B42" s="18"/>
      <c r="C42" s="18"/>
      <c r="D42" s="18"/>
      <c r="E42" s="18"/>
      <c r="F42" s="18"/>
      <c r="G42" s="18"/>
      <c r="H42" s="18"/>
      <c r="I42" s="18"/>
      <c r="J42" s="33"/>
      <c r="K42" s="14"/>
      <c r="L42" s="14"/>
      <c r="M42" s="14"/>
      <c r="N42" s="14"/>
      <c r="O42" s="14"/>
    </row>
    <row r="43" spans="1:15" x14ac:dyDescent="0.35">
      <c r="A43" s="32"/>
      <c r="B43" s="18"/>
      <c r="C43" s="18"/>
      <c r="D43" s="18"/>
      <c r="E43" s="18"/>
      <c r="F43" s="18"/>
      <c r="G43" s="18"/>
      <c r="H43" s="18"/>
      <c r="I43" s="18"/>
      <c r="J43" s="33"/>
      <c r="K43" s="14"/>
      <c r="L43" s="14"/>
      <c r="M43" s="14"/>
      <c r="N43" s="14"/>
      <c r="O43" s="14"/>
    </row>
    <row r="44" spans="1:15" x14ac:dyDescent="0.35">
      <c r="A44" s="32"/>
      <c r="B44" s="18"/>
      <c r="C44" s="18"/>
      <c r="D44" s="18"/>
      <c r="E44" s="18"/>
      <c r="F44" s="18"/>
      <c r="G44" s="18"/>
      <c r="H44" s="18"/>
      <c r="I44" s="18"/>
      <c r="J44" s="33"/>
      <c r="K44" s="14"/>
      <c r="L44" s="14"/>
      <c r="M44" s="14"/>
      <c r="N44" s="14"/>
      <c r="O44" s="14"/>
    </row>
    <row r="45" spans="1:15" x14ac:dyDescent="0.35">
      <c r="A45" s="32"/>
      <c r="B45" s="18"/>
      <c r="C45" s="18"/>
      <c r="D45" s="18"/>
      <c r="E45" s="18"/>
      <c r="F45" s="18"/>
      <c r="G45" s="18"/>
      <c r="H45" s="18"/>
      <c r="I45" s="18"/>
      <c r="J45" s="33"/>
      <c r="K45" s="14"/>
      <c r="L45" s="14"/>
      <c r="M45" s="14"/>
      <c r="N45" s="14"/>
      <c r="O45" s="14"/>
    </row>
    <row r="46" spans="1:15" x14ac:dyDescent="0.35">
      <c r="A46" s="32"/>
      <c r="B46" s="18"/>
      <c r="C46" s="18"/>
      <c r="D46" s="18"/>
      <c r="E46" s="18"/>
      <c r="F46" s="18"/>
      <c r="G46" s="18"/>
      <c r="H46" s="18"/>
      <c r="I46" s="18"/>
      <c r="J46" s="33"/>
      <c r="K46" s="14"/>
      <c r="L46" s="14"/>
      <c r="M46" s="14"/>
      <c r="N46" s="14"/>
      <c r="O46" s="14"/>
    </row>
    <row r="47" spans="1:15" x14ac:dyDescent="0.35">
      <c r="A47" s="32"/>
      <c r="B47" s="18"/>
      <c r="C47" s="18"/>
      <c r="D47" s="18"/>
      <c r="E47" s="18"/>
      <c r="F47" s="18"/>
      <c r="G47" s="18"/>
      <c r="H47" s="18"/>
      <c r="I47" s="18"/>
      <c r="J47" s="33"/>
      <c r="K47" s="14"/>
      <c r="L47" s="14"/>
      <c r="M47" s="14"/>
      <c r="N47" s="14"/>
      <c r="O47" s="14"/>
    </row>
    <row r="48" spans="1:15" x14ac:dyDescent="0.35">
      <c r="A48" s="32"/>
      <c r="B48" s="18"/>
      <c r="C48" s="18"/>
      <c r="D48" s="18"/>
      <c r="E48" s="18"/>
      <c r="F48" s="18"/>
      <c r="G48" s="18"/>
      <c r="H48" s="18"/>
      <c r="I48" s="18"/>
      <c r="J48" s="33"/>
      <c r="K48" s="14"/>
      <c r="L48" s="14"/>
      <c r="M48" s="14"/>
      <c r="N48" s="14"/>
      <c r="O48" s="14"/>
    </row>
    <row r="49" spans="1:15" x14ac:dyDescent="0.35">
      <c r="A49" s="17"/>
      <c r="B49" s="19"/>
      <c r="C49" s="19"/>
      <c r="D49" s="19"/>
      <c r="E49" s="19"/>
      <c r="F49" s="19"/>
      <c r="G49" s="19"/>
      <c r="H49" s="19"/>
      <c r="I49" s="19"/>
      <c r="J49" s="20"/>
      <c r="K49" s="14"/>
      <c r="L49" s="14"/>
      <c r="M49" s="14"/>
      <c r="N49" s="14"/>
      <c r="O49" s="14"/>
    </row>
    <row r="50" spans="1:15" x14ac:dyDescent="0.35">
      <c r="A50" s="17" t="s">
        <v>60</v>
      </c>
      <c r="B50" s="19"/>
      <c r="C50" s="34" t="s">
        <v>46</v>
      </c>
      <c r="D50" s="19" t="s">
        <v>73</v>
      </c>
      <c r="E50" s="19"/>
      <c r="F50" s="19"/>
      <c r="G50" s="19"/>
      <c r="H50" s="19"/>
      <c r="I50" s="19"/>
      <c r="J50" s="20"/>
      <c r="K50" s="14"/>
      <c r="L50" s="14"/>
      <c r="M50" s="14"/>
      <c r="N50" s="14"/>
      <c r="O50" s="14"/>
    </row>
    <row r="51" spans="1:15" x14ac:dyDescent="0.35">
      <c r="A51" s="17"/>
      <c r="B51" s="19"/>
      <c r="C51" s="19" t="s">
        <v>66</v>
      </c>
      <c r="D51" s="19"/>
      <c r="E51" s="19"/>
      <c r="F51" s="19"/>
      <c r="G51" s="19"/>
      <c r="H51" s="19"/>
      <c r="I51" s="19"/>
      <c r="J51" s="20"/>
      <c r="K51" s="14"/>
      <c r="L51" s="14"/>
      <c r="M51" s="14"/>
      <c r="N51" s="14"/>
      <c r="O51" s="14"/>
    </row>
    <row r="52" spans="1:15" x14ac:dyDescent="0.35">
      <c r="A52" s="17"/>
      <c r="B52" s="19"/>
      <c r="C52" s="19" t="s">
        <v>65</v>
      </c>
      <c r="D52" s="19"/>
      <c r="E52" s="19"/>
      <c r="F52" s="19"/>
      <c r="G52" s="19"/>
      <c r="H52" s="19"/>
      <c r="I52" s="19"/>
      <c r="J52" s="20"/>
      <c r="K52" s="14"/>
      <c r="L52" s="14"/>
      <c r="M52" s="14"/>
      <c r="N52" s="14"/>
      <c r="O52" s="14"/>
    </row>
    <row r="53" spans="1:15" x14ac:dyDescent="0.35">
      <c r="A53" s="17"/>
      <c r="B53" s="19"/>
      <c r="C53" s="19"/>
      <c r="D53" s="19"/>
      <c r="E53" s="19"/>
      <c r="F53" s="19"/>
      <c r="G53" s="19"/>
      <c r="H53" s="19"/>
      <c r="I53" s="19"/>
      <c r="J53" s="20"/>
      <c r="K53" s="14"/>
      <c r="L53" s="14"/>
      <c r="M53" s="14"/>
      <c r="N53" s="14"/>
      <c r="O53" s="14"/>
    </row>
    <row r="54" spans="1:15" x14ac:dyDescent="0.35">
      <c r="A54" s="17"/>
      <c r="B54" s="26" t="s">
        <v>97</v>
      </c>
      <c r="D54" s="19"/>
      <c r="F54" s="19" t="s">
        <v>75</v>
      </c>
      <c r="G54" s="19"/>
      <c r="H54" s="19"/>
      <c r="I54" s="19"/>
      <c r="J54" s="20"/>
      <c r="L54" s="14"/>
      <c r="M54" s="14"/>
      <c r="N54" s="14"/>
      <c r="O54" s="14"/>
    </row>
    <row r="55" spans="1:15" x14ac:dyDescent="0.35">
      <c r="A55" s="35"/>
      <c r="B55" s="36" t="s">
        <v>99</v>
      </c>
      <c r="C55" s="36"/>
      <c r="D55" s="36"/>
      <c r="E55" s="36"/>
      <c r="F55" s="36"/>
      <c r="G55" s="36"/>
      <c r="H55" s="36"/>
      <c r="I55" s="36"/>
      <c r="J55" s="37"/>
      <c r="L55" s="14"/>
      <c r="M55" s="14"/>
      <c r="N55" s="14"/>
      <c r="O55" s="14"/>
    </row>
    <row r="56" spans="1:15" s="15" customFormat="1" x14ac:dyDescent="0.35">
      <c r="L56" s="14"/>
      <c r="M56" s="14"/>
      <c r="N56" s="14"/>
      <c r="O56" s="14"/>
    </row>
    <row r="57" spans="1:15" s="15" customFormat="1" x14ac:dyDescent="0.35">
      <c r="L57" s="14"/>
      <c r="M57" s="14"/>
      <c r="N57" s="14"/>
      <c r="O57" s="14"/>
    </row>
    <row r="58" spans="1:15" s="15" customFormat="1" x14ac:dyDescent="0.35">
      <c r="L58" s="14"/>
      <c r="M58" s="14"/>
      <c r="N58" s="14"/>
      <c r="O58" s="14"/>
    </row>
    <row r="59" spans="1:15" s="15" customFormat="1" x14ac:dyDescent="0.35">
      <c r="L59" s="14"/>
      <c r="M59" s="14"/>
      <c r="N59" s="14"/>
      <c r="O59" s="14"/>
    </row>
    <row r="60" spans="1:15" s="15" customFormat="1" x14ac:dyDescent="0.35">
      <c r="L60" s="14"/>
      <c r="M60" s="14"/>
      <c r="N60" s="14"/>
      <c r="O60" s="14"/>
    </row>
    <row r="61" spans="1:15" s="15" customFormat="1" x14ac:dyDescent="0.35">
      <c r="L61" s="14"/>
      <c r="M61" s="14"/>
      <c r="N61" s="14"/>
      <c r="O61" s="14"/>
    </row>
    <row r="62" spans="1:15" s="15" customFormat="1" x14ac:dyDescent="0.35">
      <c r="L62" s="14"/>
      <c r="M62" s="14"/>
      <c r="N62" s="14"/>
      <c r="O62" s="14"/>
    </row>
    <row r="63" spans="1:15" s="15" customFormat="1" x14ac:dyDescent="0.35">
      <c r="L63" s="14"/>
      <c r="M63" s="14"/>
      <c r="N63" s="14"/>
      <c r="O63" s="14"/>
    </row>
    <row r="64" spans="1:15" s="15" customFormat="1" x14ac:dyDescent="0.35">
      <c r="L64" s="14"/>
      <c r="M64" s="14"/>
      <c r="N64" s="14"/>
      <c r="O64" s="14"/>
    </row>
    <row r="65" spans="11:15" s="15" customFormat="1" x14ac:dyDescent="0.35">
      <c r="L65" s="14"/>
      <c r="M65" s="14"/>
      <c r="N65" s="14"/>
      <c r="O65" s="14"/>
    </row>
    <row r="66" spans="11:15" s="15" customFormat="1" x14ac:dyDescent="0.35">
      <c r="L66" s="14"/>
      <c r="M66" s="14"/>
      <c r="N66" s="14"/>
      <c r="O66" s="14"/>
    </row>
    <row r="67" spans="11:15" s="15" customFormat="1" x14ac:dyDescent="0.35">
      <c r="L67" s="14"/>
      <c r="M67" s="14"/>
      <c r="N67" s="14"/>
      <c r="O67" s="14"/>
    </row>
    <row r="68" spans="11:15" s="15" customFormat="1" x14ac:dyDescent="0.35">
      <c r="L68" s="14"/>
      <c r="M68" s="14"/>
      <c r="N68" s="14"/>
      <c r="O68" s="14"/>
    </row>
    <row r="69" spans="11:15" s="15" customFormat="1" x14ac:dyDescent="0.35">
      <c r="L69" s="14"/>
      <c r="M69" s="14"/>
      <c r="N69" s="14"/>
      <c r="O69" s="14"/>
    </row>
    <row r="70" spans="11:15" s="15" customFormat="1" x14ac:dyDescent="0.35">
      <c r="K70" s="14"/>
      <c r="L70" s="14"/>
      <c r="M70" s="14"/>
      <c r="N70" s="14"/>
      <c r="O70" s="14"/>
    </row>
    <row r="71" spans="11:15" s="15" customFormat="1" x14ac:dyDescent="0.35">
      <c r="K71" s="14"/>
      <c r="L71" s="14"/>
      <c r="M71" s="14"/>
      <c r="N71" s="14"/>
      <c r="O71" s="14"/>
    </row>
    <row r="72" spans="11:15" s="15" customFormat="1" x14ac:dyDescent="0.35">
      <c r="K72" s="14"/>
      <c r="L72" s="14"/>
      <c r="M72" s="14"/>
      <c r="N72" s="14"/>
      <c r="O72" s="14"/>
    </row>
    <row r="73" spans="11:15" s="15" customFormat="1" x14ac:dyDescent="0.35">
      <c r="K73" s="14"/>
      <c r="L73" s="14"/>
      <c r="M73" s="14"/>
      <c r="N73" s="14"/>
      <c r="O73" s="14"/>
    </row>
    <row r="74" spans="11:15" s="15" customFormat="1" x14ac:dyDescent="0.35">
      <c r="K74" s="14"/>
      <c r="L74" s="14"/>
      <c r="M74" s="14"/>
      <c r="N74" s="14"/>
      <c r="O74" s="14"/>
    </row>
    <row r="75" spans="11:15" s="15" customFormat="1" x14ac:dyDescent="0.35">
      <c r="K75" s="14"/>
      <c r="L75" s="14"/>
      <c r="M75" s="14"/>
      <c r="N75" s="14"/>
      <c r="O75" s="14"/>
    </row>
    <row r="76" spans="11:15" s="15" customFormat="1" x14ac:dyDescent="0.35">
      <c r="K76" s="14"/>
      <c r="L76" s="14"/>
      <c r="M76" s="14"/>
      <c r="N76" s="14"/>
      <c r="O76" s="14"/>
    </row>
    <row r="77" spans="11:15" s="15" customFormat="1" x14ac:dyDescent="0.35">
      <c r="K77" s="14"/>
      <c r="L77" s="14"/>
      <c r="M77" s="14"/>
      <c r="N77" s="14"/>
      <c r="O77" s="14"/>
    </row>
    <row r="78" spans="11:15" s="15" customFormat="1" x14ac:dyDescent="0.35">
      <c r="K78" s="14"/>
      <c r="L78" s="14"/>
      <c r="M78" s="14"/>
      <c r="N78" s="14"/>
      <c r="O78" s="14"/>
    </row>
    <row r="79" spans="11:15" s="15" customFormat="1" x14ac:dyDescent="0.35">
      <c r="K79" s="14"/>
      <c r="L79" s="14"/>
      <c r="M79" s="14"/>
      <c r="N79" s="14"/>
      <c r="O79" s="14"/>
    </row>
    <row r="80" spans="11:15" s="15" customFormat="1" x14ac:dyDescent="0.35">
      <c r="K80" s="14"/>
      <c r="L80" s="14"/>
      <c r="M80" s="14"/>
      <c r="N80" s="14"/>
      <c r="O80" s="14"/>
    </row>
    <row r="81" spans="11:15" s="15" customFormat="1" x14ac:dyDescent="0.35">
      <c r="K81" s="14"/>
      <c r="L81" s="14"/>
      <c r="M81" s="14"/>
      <c r="N81" s="14"/>
      <c r="O81" s="14"/>
    </row>
    <row r="82" spans="11:15" s="15" customFormat="1" x14ac:dyDescent="0.35">
      <c r="K82" s="14"/>
      <c r="L82" s="14"/>
      <c r="M82" s="14"/>
      <c r="N82" s="14"/>
      <c r="O82" s="14"/>
    </row>
    <row r="83" spans="11:15" s="15" customFormat="1" x14ac:dyDescent="0.35">
      <c r="K83" s="14"/>
      <c r="L83" s="14"/>
      <c r="M83" s="14"/>
      <c r="N83" s="14"/>
      <c r="O83" s="14"/>
    </row>
    <row r="84" spans="11:15" s="15" customFormat="1" x14ac:dyDescent="0.35">
      <c r="K84" s="14"/>
      <c r="L84" s="14"/>
      <c r="M84" s="14"/>
      <c r="N84" s="14"/>
      <c r="O84" s="14"/>
    </row>
    <row r="85" spans="11:15" s="15" customFormat="1" x14ac:dyDescent="0.35">
      <c r="K85" s="14"/>
      <c r="L85" s="14"/>
      <c r="M85" s="14"/>
      <c r="N85" s="14"/>
      <c r="O85" s="14"/>
    </row>
    <row r="86" spans="11:15" s="15" customFormat="1" x14ac:dyDescent="0.35">
      <c r="K86" s="14"/>
      <c r="L86" s="14"/>
      <c r="M86" s="14"/>
      <c r="N86" s="14"/>
      <c r="O86" s="14"/>
    </row>
    <row r="87" spans="11:15" s="15" customFormat="1" x14ac:dyDescent="0.35">
      <c r="K87" s="14"/>
      <c r="L87" s="14"/>
      <c r="M87" s="14"/>
      <c r="N87" s="14"/>
      <c r="O87" s="14"/>
    </row>
    <row r="88" spans="11:15" s="15" customFormat="1" x14ac:dyDescent="0.35">
      <c r="K88" s="14"/>
      <c r="L88" s="14"/>
      <c r="M88" s="14"/>
      <c r="N88" s="14"/>
      <c r="O88" s="14"/>
    </row>
    <row r="89" spans="11:15" s="15" customFormat="1" x14ac:dyDescent="0.35"/>
    <row r="90" spans="11:15" s="15" customFormat="1" x14ac:dyDescent="0.35"/>
    <row r="91" spans="11:15" s="15" customFormat="1" x14ac:dyDescent="0.35"/>
    <row r="92" spans="11:15" s="15" customFormat="1" x14ac:dyDescent="0.35"/>
    <row r="93" spans="11:15" s="15" customFormat="1" x14ac:dyDescent="0.35"/>
    <row r="94" spans="11:15" s="15" customFormat="1" x14ac:dyDescent="0.35"/>
    <row r="95" spans="11:15" s="15" customFormat="1" x14ac:dyDescent="0.35"/>
    <row r="96" spans="11:15" s="15" customFormat="1" x14ac:dyDescent="0.35"/>
    <row r="97" spans="1:10" s="15" customFormat="1" x14ac:dyDescent="0.35"/>
    <row r="98" spans="1:10" s="15" customFormat="1" x14ac:dyDescent="0.35"/>
    <row r="103" spans="1:10" x14ac:dyDescent="0.35">
      <c r="A103" s="18"/>
      <c r="B103" s="38" t="s">
        <v>56</v>
      </c>
      <c r="C103" s="38"/>
      <c r="D103" s="38"/>
      <c r="E103" s="39" t="s">
        <v>58</v>
      </c>
      <c r="F103" s="38" t="s">
        <v>57</v>
      </c>
      <c r="G103" s="38"/>
      <c r="H103" s="18"/>
      <c r="I103" s="18"/>
      <c r="J103" s="18"/>
    </row>
    <row r="104" spans="1:10" x14ac:dyDescent="0.3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</sheetData>
  <sheetProtection algorithmName="SHA-512" hashValue="7S9J2U0OK98Z8ZhAPmPR8XDRQEDWrAi26FcOVBtM4vs5u06L7RrXHrb9ysZIRv2F0bBXke2hS5PNWghWm5/SJg==" saltValue="IVxX3cSQAj897fDicgtEqw==" spinCount="100000" sheet="1" objects="1" scenarios="1"/>
  <printOptions horizontalCentered="1" verticalCentered="1"/>
  <pageMargins left="0.39370078740157483" right="0.39370078740157483" top="0.19685039370078741" bottom="0.39370078740157483" header="0.39370078740157483" footer="0.19685039370078741"/>
  <pageSetup paperSize="9" scale="96" orientation="portrait" horizontalDpi="4294967293" verticalDpi="0" r:id="rId1"/>
  <headerFooter>
    <oddFooter>&amp;L&amp;F&amp;C&amp;A&amp;R&amp;D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3593-06FE-4F55-85F6-CCEB48078B4D}">
  <sheetPr>
    <pageSetUpPr fitToPage="1"/>
  </sheetPr>
  <dimension ref="A1:AH71"/>
  <sheetViews>
    <sheetView tabSelected="1" zoomScaleNormal="100" workbookViewId="0">
      <selection activeCell="D3" sqref="D3:F3"/>
    </sheetView>
  </sheetViews>
  <sheetFormatPr defaultColWidth="8.81640625" defaultRowHeight="15.5" x14ac:dyDescent="0.35"/>
  <cols>
    <col min="1" max="1" width="3" style="44" customWidth="1"/>
    <col min="2" max="2" width="5.36328125" style="44" customWidth="1"/>
    <col min="3" max="14" width="7.7265625" style="44" customWidth="1"/>
    <col min="15" max="15" width="1.81640625" style="44" customWidth="1"/>
    <col min="16" max="16" width="2.26953125" style="44" customWidth="1"/>
    <col min="17" max="16384" width="8.81640625" style="44"/>
  </cols>
  <sheetData>
    <row r="1" spans="1:34" ht="21" x14ac:dyDescent="0.35">
      <c r="A1" s="40"/>
      <c r="B1" s="174" t="s">
        <v>100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170" t="s">
        <v>0</v>
      </c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x14ac:dyDescent="0.35">
      <c r="A2" s="45"/>
      <c r="B2" s="46"/>
      <c r="C2" s="46"/>
      <c r="D2" s="46"/>
      <c r="E2" s="46"/>
      <c r="F2" s="46"/>
      <c r="G2" s="46"/>
      <c r="H2" s="46"/>
      <c r="I2" s="46"/>
      <c r="J2" s="47"/>
      <c r="K2" s="46"/>
      <c r="L2" s="46"/>
      <c r="M2" s="47"/>
      <c r="N2" s="47"/>
      <c r="O2" s="48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35">
      <c r="A3" s="45"/>
      <c r="B3" s="46" t="s">
        <v>1</v>
      </c>
      <c r="C3" s="46"/>
      <c r="D3" s="199"/>
      <c r="E3" s="200"/>
      <c r="F3" s="201"/>
      <c r="G3" s="47"/>
      <c r="H3" s="46" t="s">
        <v>4</v>
      </c>
      <c r="I3" s="47"/>
      <c r="J3" s="199"/>
      <c r="K3" s="200"/>
      <c r="L3" s="201"/>
      <c r="M3" s="47"/>
      <c r="N3" s="47"/>
      <c r="O3" s="48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34" x14ac:dyDescent="0.35">
      <c r="A4" s="45"/>
      <c r="B4" s="46" t="s">
        <v>3</v>
      </c>
      <c r="C4" s="47"/>
      <c r="D4" s="199"/>
      <c r="E4" s="200"/>
      <c r="F4" s="201"/>
      <c r="G4" s="47"/>
      <c r="H4" s="46" t="s">
        <v>80</v>
      </c>
      <c r="I4" s="47"/>
      <c r="J4" s="199"/>
      <c r="K4" s="200"/>
      <c r="L4" s="201"/>
      <c r="M4" s="47"/>
      <c r="N4" s="47"/>
      <c r="O4" s="48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1:34" x14ac:dyDescent="0.35">
      <c r="A5" s="45"/>
      <c r="B5" s="49"/>
      <c r="C5" s="46"/>
      <c r="D5" s="47"/>
      <c r="E5" s="47"/>
      <c r="F5" s="47"/>
      <c r="G5" s="47"/>
      <c r="H5" s="47"/>
      <c r="I5" s="47"/>
      <c r="J5" s="47"/>
      <c r="K5" s="47"/>
      <c r="L5" s="47"/>
      <c r="M5" s="49"/>
      <c r="N5" s="47"/>
      <c r="O5" s="48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x14ac:dyDescent="0.35">
      <c r="A6" s="45"/>
      <c r="B6" s="47"/>
      <c r="C6" s="46" t="s">
        <v>29</v>
      </c>
      <c r="D6" s="47"/>
      <c r="E6" s="47"/>
      <c r="F6" s="47"/>
      <c r="G6" s="47"/>
      <c r="H6" s="50" t="s">
        <v>28</v>
      </c>
      <c r="J6" s="47"/>
      <c r="K6" s="164"/>
      <c r="L6" s="46" t="s">
        <v>5</v>
      </c>
      <c r="M6" s="49"/>
      <c r="N6" s="49"/>
      <c r="O6" s="48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1:34" x14ac:dyDescent="0.35">
      <c r="A7" s="45"/>
      <c r="B7" s="108" t="s">
        <v>43</v>
      </c>
      <c r="C7" s="52" t="s">
        <v>6</v>
      </c>
      <c r="D7" s="52" t="s">
        <v>7</v>
      </c>
      <c r="E7" s="52" t="s">
        <v>8</v>
      </c>
      <c r="F7" s="52" t="s">
        <v>9</v>
      </c>
      <c r="G7" s="52" t="s">
        <v>10</v>
      </c>
      <c r="H7" s="52" t="s">
        <v>11</v>
      </c>
      <c r="I7" s="52" t="s">
        <v>12</v>
      </c>
      <c r="J7" s="52" t="s">
        <v>13</v>
      </c>
      <c r="K7" s="52" t="s">
        <v>14</v>
      </c>
      <c r="L7" s="52" t="s">
        <v>15</v>
      </c>
      <c r="M7" s="52" t="s">
        <v>16</v>
      </c>
      <c r="N7" s="83" t="s">
        <v>42</v>
      </c>
      <c r="O7" s="11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1:34" ht="18" customHeight="1" x14ac:dyDescent="0.35">
      <c r="A8" s="45"/>
      <c r="B8" s="52" t="s">
        <v>6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49"/>
      <c r="O8" s="48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1:34" ht="18" customHeight="1" x14ac:dyDescent="0.35">
      <c r="A9" s="45"/>
      <c r="B9" s="52" t="s">
        <v>7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49"/>
      <c r="O9" s="48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8" customHeight="1" x14ac:dyDescent="0.35">
      <c r="A10" s="45"/>
      <c r="B10" s="52" t="s">
        <v>8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49"/>
      <c r="O10" s="48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1:34" ht="18" customHeight="1" x14ac:dyDescent="0.35">
      <c r="A11" s="45"/>
      <c r="B11" s="52" t="s">
        <v>9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49"/>
      <c r="O11" s="114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1:34" ht="18" customHeight="1" x14ac:dyDescent="0.35">
      <c r="A12" s="45"/>
      <c r="B12" s="52" t="s">
        <v>10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49"/>
      <c r="O12" s="48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</row>
    <row r="13" spans="1:34" ht="18" customHeight="1" x14ac:dyDescent="0.35">
      <c r="A13" s="45"/>
      <c r="B13" s="52" t="s">
        <v>11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49"/>
      <c r="O13" s="48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</row>
    <row r="14" spans="1:34" ht="18" customHeight="1" x14ac:dyDescent="0.35">
      <c r="A14" s="45"/>
      <c r="B14" s="52" t="s">
        <v>12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49"/>
      <c r="O14" s="48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</row>
    <row r="15" spans="1:34" ht="18" customHeight="1" x14ac:dyDescent="0.35">
      <c r="A15" s="45"/>
      <c r="B15" s="52" t="s">
        <v>13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49"/>
      <c r="O15" s="48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</row>
    <row r="16" spans="1:34" ht="18" customHeight="1" x14ac:dyDescent="0.35">
      <c r="A16" s="45"/>
      <c r="B16" s="52" t="s">
        <v>14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49"/>
      <c r="O16" s="48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</row>
    <row r="17" spans="1:34" ht="18" customHeight="1" x14ac:dyDescent="0.35">
      <c r="A17" s="45"/>
      <c r="B17" s="52" t="s">
        <v>15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49"/>
      <c r="O17" s="48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</row>
    <row r="18" spans="1:34" ht="18" customHeight="1" x14ac:dyDescent="0.35">
      <c r="A18" s="45"/>
      <c r="B18" s="52" t="s">
        <v>16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49"/>
      <c r="O18" s="48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</row>
    <row r="19" spans="1:34" x14ac:dyDescent="0.35">
      <c r="A19" s="45"/>
      <c r="B19" s="108" t="s">
        <v>44</v>
      </c>
      <c r="C19" s="55"/>
      <c r="D19" s="55"/>
      <c r="E19" s="55"/>
      <c r="F19" s="55" t="s">
        <v>18</v>
      </c>
      <c r="G19" s="55"/>
      <c r="H19" s="55"/>
      <c r="I19" s="55"/>
      <c r="J19" s="49"/>
      <c r="K19" s="49"/>
      <c r="L19" s="49"/>
      <c r="M19" s="49"/>
      <c r="N19" s="83" t="s">
        <v>45</v>
      </c>
      <c r="O19" s="110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</row>
    <row r="20" spans="1:34" x14ac:dyDescent="0.35">
      <c r="A20" s="54"/>
      <c r="B20" s="47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6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</row>
    <row r="21" spans="1:34" x14ac:dyDescent="0.35">
      <c r="A21" s="54"/>
      <c r="B21" s="57"/>
      <c r="C21" s="198" t="s">
        <v>64</v>
      </c>
      <c r="D21" s="198"/>
      <c r="E21" s="198"/>
      <c r="F21" s="198"/>
      <c r="G21" s="49"/>
      <c r="H21" s="49"/>
      <c r="I21" s="49"/>
      <c r="J21" s="49"/>
      <c r="K21" s="49"/>
      <c r="L21" s="49"/>
      <c r="M21" s="49"/>
      <c r="N21" s="49"/>
      <c r="O21" s="56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</row>
    <row r="22" spans="1:34" x14ac:dyDescent="0.35">
      <c r="A22" s="45"/>
      <c r="B22" s="49"/>
      <c r="C22" s="198" t="s">
        <v>94</v>
      </c>
      <c r="D22" s="198"/>
      <c r="E22" s="198"/>
      <c r="F22" s="198"/>
      <c r="G22" s="58" t="s">
        <v>82</v>
      </c>
      <c r="H22" s="140">
        <f>MIN(C8:M18)</f>
        <v>0</v>
      </c>
      <c r="I22" s="58" t="s">
        <v>83</v>
      </c>
      <c r="J22" s="140">
        <f>MAX(C8:M18)</f>
        <v>0</v>
      </c>
      <c r="K22" s="202" t="s">
        <v>19</v>
      </c>
      <c r="L22" s="203"/>
      <c r="M22" s="140" t="e">
        <f>ROUND(AVERAGE(C8:M18),0)</f>
        <v>#DIV/0!</v>
      </c>
      <c r="N22" s="59" t="s">
        <v>5</v>
      </c>
      <c r="O22" s="48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</row>
    <row r="23" spans="1:34" x14ac:dyDescent="0.35">
      <c r="A23" s="45"/>
      <c r="B23" s="49"/>
      <c r="C23" s="197" t="s">
        <v>95</v>
      </c>
      <c r="D23" s="197"/>
      <c r="E23" s="197"/>
      <c r="F23" s="197"/>
      <c r="G23" s="106" t="s">
        <v>82</v>
      </c>
      <c r="H23" s="139">
        <f>MIN(D9:L17)</f>
        <v>0</v>
      </c>
      <c r="I23" s="106" t="s">
        <v>83</v>
      </c>
      <c r="J23" s="139">
        <f>MAX(D9:L17)</f>
        <v>0</v>
      </c>
      <c r="K23" s="195" t="s">
        <v>19</v>
      </c>
      <c r="L23" s="196"/>
      <c r="M23" s="139" t="e">
        <f>ROUND(AVERAGE(D9:L17),0)</f>
        <v>#DIV/0!</v>
      </c>
      <c r="N23" s="107" t="s">
        <v>5</v>
      </c>
      <c r="O23" s="48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</row>
    <row r="24" spans="1:34" x14ac:dyDescent="0.3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</row>
    <row r="25" spans="1:34" x14ac:dyDescent="0.35">
      <c r="A25" s="6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</row>
    <row r="26" spans="1:34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</row>
    <row r="27" spans="1:34" x14ac:dyDescent="0.3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</row>
    <row r="28" spans="1:34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</row>
    <row r="29" spans="1:34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</row>
    <row r="30" spans="1:34" x14ac:dyDescent="0.3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</row>
    <row r="31" spans="1:34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</row>
    <row r="32" spans="1:34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</row>
    <row r="33" spans="1:34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</row>
    <row r="34" spans="1:34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</row>
    <row r="35" spans="1:34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</row>
    <row r="36" spans="1:34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</row>
    <row r="37" spans="1:34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34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spans="1:34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1:34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spans="1:34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1:34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1:34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1:34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1:34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1:34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1:34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1:34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1:34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</row>
    <row r="51" spans="1:34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</row>
    <row r="53" spans="1:34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</row>
    <row r="54" spans="1:34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</row>
    <row r="55" spans="1:34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</row>
    <row r="56" spans="1:34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</row>
    <row r="57" spans="1:34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</row>
    <row r="58" spans="1:34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</row>
    <row r="59" spans="1:34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</row>
    <row r="60" spans="1:34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</row>
    <row r="61" spans="1:34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</row>
    <row r="62" spans="1:34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</row>
    <row r="63" spans="1:34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</row>
    <row r="65" spans="1:34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</row>
    <row r="66" spans="1:34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</row>
    <row r="67" spans="1:34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</row>
    <row r="68" spans="1:34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</row>
    <row r="69" spans="1:34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</row>
    <row r="70" spans="1:34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</row>
    <row r="71" spans="1:34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</row>
  </sheetData>
  <sheetProtection algorithmName="SHA-512" hashValue="h7sOce7tz4wUS3LWrPUmvmPHrSpJuC/N6V8w0ulI7+4lZB7q1/68A7WAUj9d11IQEnr9cWS1S9j9f6JhNs9iLA==" saltValue="jD5T6fxMYvh+G4TdHtQP1Q==" spinCount="100000" sheet="1" objects="1" scenarios="1"/>
  <mergeCells count="9">
    <mergeCell ref="K23:L23"/>
    <mergeCell ref="C23:F23"/>
    <mergeCell ref="C22:F22"/>
    <mergeCell ref="C21:F21"/>
    <mergeCell ref="D3:F3"/>
    <mergeCell ref="D4:F4"/>
    <mergeCell ref="J3:L3"/>
    <mergeCell ref="J4:L4"/>
    <mergeCell ref="K22:L22"/>
  </mergeCells>
  <phoneticPr fontId="34" type="noConversion"/>
  <printOptions horizontalCentered="1" verticalCentered="1"/>
  <pageMargins left="0.39370078740157483" right="0.39370078740157483" top="0.39370078740157483" bottom="0.39370078740157483" header="0.11811023622047245" footer="0.31496062992125984"/>
  <pageSetup paperSize="9" orientation="landscape" horizontalDpi="4294967293" verticalDpi="0" r:id="rId1"/>
  <headerFooter>
    <oddFooter>&amp;L&amp;F
&amp;C&amp;A&amp;R&amp;D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28DD-952D-4A42-A039-D6794050E1F1}">
  <sheetPr>
    <pageSetUpPr fitToPage="1"/>
  </sheetPr>
  <dimension ref="A1:AJ81"/>
  <sheetViews>
    <sheetView zoomScaleNormal="100" workbookViewId="0">
      <selection activeCell="E6" sqref="E6"/>
    </sheetView>
  </sheetViews>
  <sheetFormatPr defaultColWidth="8.81640625" defaultRowHeight="15.5" x14ac:dyDescent="0.35"/>
  <cols>
    <col min="1" max="1" width="5.81640625" style="1" customWidth="1"/>
    <col min="2" max="2" width="6.08984375" style="1" customWidth="1"/>
    <col min="3" max="13" width="7.7265625" style="1" customWidth="1"/>
    <col min="14" max="14" width="7.36328125" style="1" customWidth="1"/>
    <col min="15" max="15" width="3.453125" style="1" customWidth="1"/>
    <col min="16" max="16" width="1.90625" style="1" customWidth="1"/>
    <col min="17" max="17" width="6.1796875" style="1" customWidth="1"/>
    <col min="18" max="16384" width="8.81640625" style="1"/>
  </cols>
  <sheetData>
    <row r="1" spans="1:36" ht="21" x14ac:dyDescent="0.35">
      <c r="A1" s="40"/>
      <c r="B1" s="174" t="str">
        <f>INPUT!B1</f>
        <v>BowlsSA  Green Levels Points - Revision 6X1 for 31 to 33 m greens, 3m spacing (11x11)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/>
      <c r="P1" s="170" t="s">
        <v>92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25" customHeight="1" x14ac:dyDescent="0.35">
      <c r="A2" s="54"/>
      <c r="B2" s="49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N2" s="65"/>
      <c r="O2" s="65"/>
      <c r="P2" s="6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20" customHeight="1" x14ac:dyDescent="0.35">
      <c r="A3" s="54"/>
      <c r="B3" s="46" t="s">
        <v>1</v>
      </c>
      <c r="C3" s="46"/>
      <c r="D3" s="204">
        <f>INPUT!D3</f>
        <v>0</v>
      </c>
      <c r="E3" s="205"/>
      <c r="F3" s="206"/>
      <c r="G3" s="142"/>
      <c r="I3" s="91" t="s">
        <v>4</v>
      </c>
      <c r="J3" s="204">
        <f>INPUT!J3</f>
        <v>0</v>
      </c>
      <c r="K3" s="205"/>
      <c r="L3" s="206"/>
      <c r="M3" s="142"/>
      <c r="N3" s="142"/>
      <c r="O3" s="142"/>
      <c r="P3" s="48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" customHeight="1" x14ac:dyDescent="0.35">
      <c r="A4" s="54"/>
      <c r="B4" s="46" t="s">
        <v>3</v>
      </c>
      <c r="C4" s="47"/>
      <c r="D4" s="204">
        <f>INPUT!D4</f>
        <v>0</v>
      </c>
      <c r="E4" s="205"/>
      <c r="F4" s="206"/>
      <c r="G4" s="142"/>
      <c r="I4" s="91" t="s">
        <v>2</v>
      </c>
      <c r="J4" s="204">
        <f>INPUT!J4</f>
        <v>0</v>
      </c>
      <c r="K4" s="205"/>
      <c r="L4" s="206"/>
      <c r="M4" s="142"/>
      <c r="N4" s="142"/>
      <c r="O4" s="142"/>
      <c r="P4" s="48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6" thickBot="1" x14ac:dyDescent="0.4">
      <c r="A5" s="54"/>
      <c r="B5" s="47"/>
      <c r="C5" s="47"/>
      <c r="D5" s="47"/>
      <c r="E5" s="47"/>
      <c r="F5" s="47"/>
      <c r="G5" s="47"/>
      <c r="H5" s="47"/>
      <c r="J5" s="47"/>
      <c r="K5" s="47"/>
      <c r="L5" s="46"/>
      <c r="M5" s="47"/>
      <c r="N5" s="46"/>
      <c r="O5" s="142"/>
      <c r="P5" s="48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20" customHeight="1" thickBot="1" x14ac:dyDescent="0.4">
      <c r="A6" s="54"/>
      <c r="B6" s="207" t="s">
        <v>79</v>
      </c>
      <c r="C6" s="208"/>
      <c r="D6" s="209"/>
      <c r="E6" s="143">
        <v>4</v>
      </c>
      <c r="F6" s="142" t="s">
        <v>5</v>
      </c>
      <c r="G6" s="83" t="s">
        <v>20</v>
      </c>
      <c r="H6" s="69" t="s">
        <v>40</v>
      </c>
      <c r="I6" s="97" t="s">
        <v>76</v>
      </c>
      <c r="J6" s="98" t="s">
        <v>47</v>
      </c>
      <c r="K6" s="141" t="s">
        <v>78</v>
      </c>
      <c r="L6" s="71" t="s">
        <v>41</v>
      </c>
      <c r="M6" s="99" t="s">
        <v>77</v>
      </c>
      <c r="N6" s="142"/>
      <c r="O6" s="142"/>
      <c r="P6" s="48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x14ac:dyDescent="0.35">
      <c r="A7" s="54"/>
      <c r="B7" s="108" t="s">
        <v>43</v>
      </c>
      <c r="C7" s="51"/>
      <c r="D7" s="51"/>
      <c r="E7" s="51"/>
      <c r="F7" s="51"/>
      <c r="G7" s="51"/>
      <c r="H7" s="51"/>
      <c r="I7" s="51"/>
      <c r="J7" s="51"/>
      <c r="K7" s="100"/>
      <c r="L7" s="47"/>
      <c r="M7" s="47"/>
      <c r="N7" s="47" t="s">
        <v>42</v>
      </c>
      <c r="P7" s="48"/>
      <c r="Q7" s="3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8" customHeight="1" x14ac:dyDescent="0.35">
      <c r="A8" s="54"/>
      <c r="B8" s="52" t="s">
        <v>6</v>
      </c>
      <c r="C8" s="101" t="e">
        <f>$D$21-INPUT!C8</f>
        <v>#DIV/0!</v>
      </c>
      <c r="D8" s="101" t="e">
        <f>$D$21-INPUT!D8</f>
        <v>#DIV/0!</v>
      </c>
      <c r="E8" s="101" t="e">
        <f>$D$21-INPUT!E8</f>
        <v>#DIV/0!</v>
      </c>
      <c r="F8" s="101" t="e">
        <f>$D$21-INPUT!F8</f>
        <v>#DIV/0!</v>
      </c>
      <c r="G8" s="101" t="e">
        <f>$D$21-INPUT!G8</f>
        <v>#DIV/0!</v>
      </c>
      <c r="H8" s="101" t="e">
        <f>$D$21-INPUT!H8</f>
        <v>#DIV/0!</v>
      </c>
      <c r="I8" s="101" t="e">
        <f>$D$21-INPUT!I8</f>
        <v>#DIV/0!</v>
      </c>
      <c r="J8" s="101" t="e">
        <f>$D$21-INPUT!J8</f>
        <v>#DIV/0!</v>
      </c>
      <c r="K8" s="101" t="e">
        <f>$D$21-INPUT!K8</f>
        <v>#DIV/0!</v>
      </c>
      <c r="L8" s="101" t="e">
        <f>$D$21-INPUT!L8</f>
        <v>#DIV/0!</v>
      </c>
      <c r="M8" s="101" t="e">
        <f>$D$21-INPUT!M8</f>
        <v>#DIV/0!</v>
      </c>
      <c r="N8" s="142"/>
      <c r="O8" s="47"/>
      <c r="P8" s="48"/>
      <c r="Q8" s="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8" customHeight="1" x14ac:dyDescent="0.35">
      <c r="A9" s="54"/>
      <c r="B9" s="52" t="s">
        <v>7</v>
      </c>
      <c r="C9" s="101" t="e">
        <f>$D$21-INPUT!C9</f>
        <v>#DIV/0!</v>
      </c>
      <c r="D9" s="101" t="e">
        <f>$D$21-INPUT!D9</f>
        <v>#DIV/0!</v>
      </c>
      <c r="E9" s="101" t="e">
        <f>$D$21-INPUT!E9</f>
        <v>#DIV/0!</v>
      </c>
      <c r="F9" s="101" t="e">
        <f>$D$21-INPUT!F9</f>
        <v>#DIV/0!</v>
      </c>
      <c r="G9" s="101" t="e">
        <f>$D$21-INPUT!G9</f>
        <v>#DIV/0!</v>
      </c>
      <c r="H9" s="101" t="e">
        <f>$D$21-INPUT!H9</f>
        <v>#DIV/0!</v>
      </c>
      <c r="I9" s="101" t="e">
        <f>$D$21-INPUT!I9</f>
        <v>#DIV/0!</v>
      </c>
      <c r="J9" s="101" t="e">
        <f>$D$21-INPUT!J9</f>
        <v>#DIV/0!</v>
      </c>
      <c r="K9" s="101" t="e">
        <f>$D$21-INPUT!K9</f>
        <v>#DIV/0!</v>
      </c>
      <c r="L9" s="101" t="e">
        <f>$D$21-INPUT!L9</f>
        <v>#DIV/0!</v>
      </c>
      <c r="M9" s="101" t="e">
        <f>$D$21-INPUT!M9</f>
        <v>#DIV/0!</v>
      </c>
      <c r="N9" s="142"/>
      <c r="O9" s="47"/>
      <c r="P9" s="48"/>
      <c r="Q9" s="3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8" customHeight="1" x14ac:dyDescent="0.35">
      <c r="A10" s="54"/>
      <c r="B10" s="52" t="s">
        <v>8</v>
      </c>
      <c r="C10" s="101" t="e">
        <f>$D$21-INPUT!C10</f>
        <v>#DIV/0!</v>
      </c>
      <c r="D10" s="101" t="e">
        <f>$D$21-INPUT!D10</f>
        <v>#DIV/0!</v>
      </c>
      <c r="E10" s="101" t="e">
        <f>$D$21-INPUT!E10</f>
        <v>#DIV/0!</v>
      </c>
      <c r="F10" s="101" t="e">
        <f>$D$21-INPUT!F10</f>
        <v>#DIV/0!</v>
      </c>
      <c r="G10" s="101" t="e">
        <f>$D$21-INPUT!G10</f>
        <v>#DIV/0!</v>
      </c>
      <c r="H10" s="101" t="e">
        <f>$D$21-INPUT!H10</f>
        <v>#DIV/0!</v>
      </c>
      <c r="I10" s="101" t="e">
        <f>$D$21-INPUT!I10</f>
        <v>#DIV/0!</v>
      </c>
      <c r="J10" s="101" t="e">
        <f>$D$21-INPUT!J10</f>
        <v>#DIV/0!</v>
      </c>
      <c r="K10" s="101" t="e">
        <f>$D$21-INPUT!K10</f>
        <v>#DIV/0!</v>
      </c>
      <c r="L10" s="101" t="e">
        <f>$D$21-INPUT!L10</f>
        <v>#DIV/0!</v>
      </c>
      <c r="M10" s="101" t="e">
        <f>$D$21-INPUT!M10</f>
        <v>#DIV/0!</v>
      </c>
      <c r="N10" s="142"/>
      <c r="O10" s="47"/>
      <c r="P10" s="48"/>
      <c r="Q10" s="3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8" customHeight="1" x14ac:dyDescent="0.35">
      <c r="A11" s="54"/>
      <c r="B11" s="52" t="s">
        <v>9</v>
      </c>
      <c r="C11" s="101" t="e">
        <f>$D$21-INPUT!C11</f>
        <v>#DIV/0!</v>
      </c>
      <c r="D11" s="101" t="e">
        <f>$D$21-INPUT!D11</f>
        <v>#DIV/0!</v>
      </c>
      <c r="E11" s="101" t="e">
        <f>$D$21-INPUT!E11</f>
        <v>#DIV/0!</v>
      </c>
      <c r="F11" s="101" t="e">
        <f>$D$21-INPUT!F11</f>
        <v>#DIV/0!</v>
      </c>
      <c r="G11" s="101" t="e">
        <f>$D$21-INPUT!G11</f>
        <v>#DIV/0!</v>
      </c>
      <c r="H11" s="101" t="e">
        <f>$D$21-INPUT!H11</f>
        <v>#DIV/0!</v>
      </c>
      <c r="I11" s="101" t="e">
        <f>$D$21-INPUT!I11</f>
        <v>#DIV/0!</v>
      </c>
      <c r="J11" s="101" t="e">
        <f>$D$21-INPUT!J11</f>
        <v>#DIV/0!</v>
      </c>
      <c r="K11" s="101" t="e">
        <f>$D$21-INPUT!K11</f>
        <v>#DIV/0!</v>
      </c>
      <c r="L11" s="101" t="e">
        <f>$D$21-INPUT!L11</f>
        <v>#DIV/0!</v>
      </c>
      <c r="M11" s="101" t="e">
        <f>$D$21-INPUT!M11</f>
        <v>#DIV/0!</v>
      </c>
      <c r="N11" s="142"/>
      <c r="O11" s="47"/>
      <c r="P11" s="48"/>
      <c r="Q11" s="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8" customHeight="1" x14ac:dyDescent="0.35">
      <c r="A12" s="54"/>
      <c r="B12" s="52" t="s">
        <v>10</v>
      </c>
      <c r="C12" s="101" t="e">
        <f>$D$21-INPUT!C12</f>
        <v>#DIV/0!</v>
      </c>
      <c r="D12" s="101" t="e">
        <f>$D$21-INPUT!D12</f>
        <v>#DIV/0!</v>
      </c>
      <c r="E12" s="101" t="e">
        <f>$D$21-INPUT!E12</f>
        <v>#DIV/0!</v>
      </c>
      <c r="F12" s="101" t="e">
        <f>$D$21-INPUT!F12</f>
        <v>#DIV/0!</v>
      </c>
      <c r="G12" s="101" t="e">
        <f>$D$21-INPUT!G12</f>
        <v>#DIV/0!</v>
      </c>
      <c r="H12" s="101" t="e">
        <f>$D$21-INPUT!H12</f>
        <v>#DIV/0!</v>
      </c>
      <c r="I12" s="101" t="e">
        <f>$D$21-INPUT!I12</f>
        <v>#DIV/0!</v>
      </c>
      <c r="J12" s="101" t="e">
        <f>$D$21-INPUT!J12</f>
        <v>#DIV/0!</v>
      </c>
      <c r="K12" s="101" t="e">
        <f>$D$21-INPUT!K12</f>
        <v>#DIV/0!</v>
      </c>
      <c r="L12" s="101" t="e">
        <f>$D$21-INPUT!L12</f>
        <v>#DIV/0!</v>
      </c>
      <c r="M12" s="101" t="e">
        <f>$D$21-INPUT!M12</f>
        <v>#DIV/0!</v>
      </c>
      <c r="N12" s="142"/>
      <c r="O12" s="47"/>
      <c r="P12" s="53"/>
      <c r="Q12" s="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8" customHeight="1" x14ac:dyDescent="0.35">
      <c r="A13" s="54"/>
      <c r="B13" s="52" t="s">
        <v>11</v>
      </c>
      <c r="C13" s="101" t="e">
        <f>$D$21-INPUT!C13</f>
        <v>#DIV/0!</v>
      </c>
      <c r="D13" s="101" t="e">
        <f>$D$21-INPUT!D13</f>
        <v>#DIV/0!</v>
      </c>
      <c r="E13" s="101" t="e">
        <f>$D$21-INPUT!E13</f>
        <v>#DIV/0!</v>
      </c>
      <c r="F13" s="101" t="e">
        <f>$D$21-INPUT!F13</f>
        <v>#DIV/0!</v>
      </c>
      <c r="G13" s="101" t="e">
        <f>$D$21-INPUT!G13</f>
        <v>#DIV/0!</v>
      </c>
      <c r="H13" s="101" t="e">
        <f>$D$21-INPUT!H13</f>
        <v>#DIV/0!</v>
      </c>
      <c r="I13" s="101" t="e">
        <f>$D$21-INPUT!I13</f>
        <v>#DIV/0!</v>
      </c>
      <c r="J13" s="101" t="e">
        <f>$D$21-INPUT!J13</f>
        <v>#DIV/0!</v>
      </c>
      <c r="K13" s="101" t="e">
        <f>$D$21-INPUT!K13</f>
        <v>#DIV/0!</v>
      </c>
      <c r="L13" s="101" t="e">
        <f>$D$21-INPUT!L13</f>
        <v>#DIV/0!</v>
      </c>
      <c r="M13" s="101" t="e">
        <f>$D$21-INPUT!M13</f>
        <v>#DIV/0!</v>
      </c>
      <c r="N13" s="142"/>
      <c r="O13" s="47"/>
      <c r="P13" s="48"/>
      <c r="Q13" s="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8" customHeight="1" x14ac:dyDescent="0.35">
      <c r="A14" s="54"/>
      <c r="B14" s="52" t="s">
        <v>12</v>
      </c>
      <c r="C14" s="101" t="e">
        <f>$D$21-INPUT!C14</f>
        <v>#DIV/0!</v>
      </c>
      <c r="D14" s="101" t="e">
        <f>$D$21-INPUT!D14</f>
        <v>#DIV/0!</v>
      </c>
      <c r="E14" s="101" t="e">
        <f>$D$21-INPUT!E14</f>
        <v>#DIV/0!</v>
      </c>
      <c r="F14" s="101" t="e">
        <f>$D$21-INPUT!F14</f>
        <v>#DIV/0!</v>
      </c>
      <c r="G14" s="101" t="e">
        <f>$D$21-INPUT!G14</f>
        <v>#DIV/0!</v>
      </c>
      <c r="H14" s="101" t="e">
        <f>$D$21-INPUT!H14</f>
        <v>#DIV/0!</v>
      </c>
      <c r="I14" s="101" t="e">
        <f>$D$21-INPUT!I14</f>
        <v>#DIV/0!</v>
      </c>
      <c r="J14" s="101" t="e">
        <f>$D$21-INPUT!J14</f>
        <v>#DIV/0!</v>
      </c>
      <c r="K14" s="101" t="e">
        <f>$D$21-INPUT!K14</f>
        <v>#DIV/0!</v>
      </c>
      <c r="L14" s="101" t="e">
        <f>$D$21-INPUT!L14</f>
        <v>#DIV/0!</v>
      </c>
      <c r="M14" s="101" t="e">
        <f>$D$21-INPUT!M14</f>
        <v>#DIV/0!</v>
      </c>
      <c r="N14" s="142"/>
      <c r="O14" s="47"/>
      <c r="P14" s="48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8" customHeight="1" x14ac:dyDescent="0.35">
      <c r="A15" s="54"/>
      <c r="B15" s="52" t="s">
        <v>13</v>
      </c>
      <c r="C15" s="101" t="e">
        <f>$D$21-INPUT!C15</f>
        <v>#DIV/0!</v>
      </c>
      <c r="D15" s="101" t="e">
        <f>$D$21-INPUT!D15</f>
        <v>#DIV/0!</v>
      </c>
      <c r="E15" s="101" t="e">
        <f>$D$21-INPUT!E15</f>
        <v>#DIV/0!</v>
      </c>
      <c r="F15" s="101" t="e">
        <f>$D$21-INPUT!F15</f>
        <v>#DIV/0!</v>
      </c>
      <c r="G15" s="101" t="e">
        <f>$D$21-INPUT!G15</f>
        <v>#DIV/0!</v>
      </c>
      <c r="H15" s="101" t="e">
        <f>$D$21-INPUT!H15</f>
        <v>#DIV/0!</v>
      </c>
      <c r="I15" s="101" t="e">
        <f>$D$21-INPUT!I15</f>
        <v>#DIV/0!</v>
      </c>
      <c r="J15" s="101" t="e">
        <f>$D$21-INPUT!J15</f>
        <v>#DIV/0!</v>
      </c>
      <c r="K15" s="101" t="e">
        <f>$D$21-INPUT!K15</f>
        <v>#DIV/0!</v>
      </c>
      <c r="L15" s="101" t="e">
        <f>$D$21-INPUT!L15</f>
        <v>#DIV/0!</v>
      </c>
      <c r="M15" s="101" t="e">
        <f>$D$21-INPUT!M15</f>
        <v>#DIV/0!</v>
      </c>
      <c r="N15" s="142"/>
      <c r="O15" s="47"/>
      <c r="P15" s="48"/>
      <c r="Q15" s="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8" customHeight="1" x14ac:dyDescent="0.35">
      <c r="A16" s="54"/>
      <c r="B16" s="52" t="s">
        <v>14</v>
      </c>
      <c r="C16" s="101" t="e">
        <f>$D$21-INPUT!C16</f>
        <v>#DIV/0!</v>
      </c>
      <c r="D16" s="101" t="e">
        <f>$D$21-INPUT!D16</f>
        <v>#DIV/0!</v>
      </c>
      <c r="E16" s="101" t="e">
        <f>$D$21-INPUT!E16</f>
        <v>#DIV/0!</v>
      </c>
      <c r="F16" s="101" t="e">
        <f>$D$21-INPUT!F16</f>
        <v>#DIV/0!</v>
      </c>
      <c r="G16" s="101" t="e">
        <f>$D$21-INPUT!G16</f>
        <v>#DIV/0!</v>
      </c>
      <c r="H16" s="101" t="e">
        <f>$D$21-INPUT!H16</f>
        <v>#DIV/0!</v>
      </c>
      <c r="I16" s="101" t="e">
        <f>$D$21-INPUT!I16</f>
        <v>#DIV/0!</v>
      </c>
      <c r="J16" s="101" t="e">
        <f>$D$21-INPUT!J16</f>
        <v>#DIV/0!</v>
      </c>
      <c r="K16" s="101" t="e">
        <f>$D$21-INPUT!K16</f>
        <v>#DIV/0!</v>
      </c>
      <c r="L16" s="101" t="e">
        <f>$D$21-INPUT!L16</f>
        <v>#DIV/0!</v>
      </c>
      <c r="M16" s="101" t="e">
        <f>$D$21-INPUT!M16</f>
        <v>#DIV/0!</v>
      </c>
      <c r="N16" s="142"/>
      <c r="O16" s="47"/>
      <c r="P16" s="78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8" customHeight="1" x14ac:dyDescent="0.35">
      <c r="A17" s="54"/>
      <c r="B17" s="52" t="s">
        <v>15</v>
      </c>
      <c r="C17" s="101" t="e">
        <f>$D$21-INPUT!C17</f>
        <v>#DIV/0!</v>
      </c>
      <c r="D17" s="101" t="e">
        <f>$D$21-INPUT!D17</f>
        <v>#DIV/0!</v>
      </c>
      <c r="E17" s="101" t="e">
        <f>$D$21-INPUT!E17</f>
        <v>#DIV/0!</v>
      </c>
      <c r="F17" s="101" t="e">
        <f>$D$21-INPUT!F17</f>
        <v>#DIV/0!</v>
      </c>
      <c r="G17" s="101" t="e">
        <f>$D$21-INPUT!G17</f>
        <v>#DIV/0!</v>
      </c>
      <c r="H17" s="101" t="e">
        <f>$D$21-INPUT!H17</f>
        <v>#DIV/0!</v>
      </c>
      <c r="I17" s="101" t="e">
        <f>$D$21-INPUT!I17</f>
        <v>#DIV/0!</v>
      </c>
      <c r="J17" s="101" t="e">
        <f>$D$21-INPUT!J17</f>
        <v>#DIV/0!</v>
      </c>
      <c r="K17" s="101" t="e">
        <f>$D$21-INPUT!K17</f>
        <v>#DIV/0!</v>
      </c>
      <c r="L17" s="101" t="e">
        <f>$D$21-INPUT!L17</f>
        <v>#DIV/0!</v>
      </c>
      <c r="M17" s="101" t="e">
        <f>$D$21-INPUT!M17</f>
        <v>#DIV/0!</v>
      </c>
      <c r="N17" s="142"/>
      <c r="O17" s="47"/>
      <c r="P17" s="48"/>
      <c r="Q17" s="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8" customHeight="1" x14ac:dyDescent="0.35">
      <c r="A18" s="54"/>
      <c r="B18" s="52" t="s">
        <v>16</v>
      </c>
      <c r="C18" s="101" t="e">
        <f>$D$21-INPUT!C18</f>
        <v>#DIV/0!</v>
      </c>
      <c r="D18" s="101" t="e">
        <f>$D$21-INPUT!D18</f>
        <v>#DIV/0!</v>
      </c>
      <c r="E18" s="101" t="e">
        <f>$D$21-INPUT!E18</f>
        <v>#DIV/0!</v>
      </c>
      <c r="F18" s="101" t="e">
        <f>$D$21-INPUT!F18</f>
        <v>#DIV/0!</v>
      </c>
      <c r="G18" s="101" t="e">
        <f>$D$21-INPUT!G18</f>
        <v>#DIV/0!</v>
      </c>
      <c r="H18" s="101" t="e">
        <f>$D$21-INPUT!H18</f>
        <v>#DIV/0!</v>
      </c>
      <c r="I18" s="101" t="e">
        <f>$D$21-INPUT!I18</f>
        <v>#DIV/0!</v>
      </c>
      <c r="J18" s="101" t="e">
        <f>$D$21-INPUT!J18</f>
        <v>#DIV/0!</v>
      </c>
      <c r="K18" s="101" t="e">
        <f>$D$21-INPUT!K18</f>
        <v>#DIV/0!</v>
      </c>
      <c r="L18" s="101" t="e">
        <f>$D$21-INPUT!L18</f>
        <v>#DIV/0!</v>
      </c>
      <c r="M18" s="101" t="e">
        <f>$D$21-INPUT!M18</f>
        <v>#DIV/0!</v>
      </c>
      <c r="N18" s="142"/>
      <c r="O18" s="47"/>
      <c r="P18" s="48"/>
      <c r="Q18" s="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35">
      <c r="A19" s="54"/>
      <c r="B19" s="108" t="s">
        <v>44</v>
      </c>
      <c r="C19" s="52" t="s">
        <v>6</v>
      </c>
      <c r="D19" s="52" t="s">
        <v>7</v>
      </c>
      <c r="E19" s="52" t="s">
        <v>8</v>
      </c>
      <c r="F19" s="52" t="s">
        <v>9</v>
      </c>
      <c r="G19" s="52" t="s">
        <v>10</v>
      </c>
      <c r="H19" s="52" t="s">
        <v>11</v>
      </c>
      <c r="I19" s="52" t="s">
        <v>12</v>
      </c>
      <c r="J19" s="52" t="s">
        <v>13</v>
      </c>
      <c r="K19" s="52" t="s">
        <v>14</v>
      </c>
      <c r="L19" s="52" t="s">
        <v>15</v>
      </c>
      <c r="M19" s="52" t="s">
        <v>16</v>
      </c>
      <c r="N19" s="50" t="s">
        <v>45</v>
      </c>
      <c r="P19" s="48"/>
      <c r="Q19" s="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6" thickBot="1" x14ac:dyDescent="0.4">
      <c r="A20" s="54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  <c r="Q20" s="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1" customHeight="1" thickBot="1" x14ac:dyDescent="0.4">
      <c r="A21" s="54"/>
      <c r="B21" s="212" t="s">
        <v>81</v>
      </c>
      <c r="C21" s="213"/>
      <c r="D21" s="111" t="e">
        <f>INPUT!M22</f>
        <v>#DIV/0!</v>
      </c>
      <c r="E21" s="142" t="s">
        <v>5</v>
      </c>
      <c r="F21" s="212" t="s">
        <v>21</v>
      </c>
      <c r="G21" s="213"/>
      <c r="H21" s="112">
        <f>COUNT(C8:M18)-M21-M22</f>
        <v>0</v>
      </c>
      <c r="I21" s="113" t="e">
        <f>H21/COUNT(C8:M18)</f>
        <v>#DIV/0!</v>
      </c>
      <c r="J21" s="142"/>
      <c r="K21" s="212" t="s">
        <v>26</v>
      </c>
      <c r="L21" s="213"/>
      <c r="M21" s="102">
        <f>COUNTIF(C8:M18,"&lt;-"&amp;E6)</f>
        <v>0</v>
      </c>
      <c r="N21" s="86" t="e">
        <f>M21/COUNT(C8:M18)</f>
        <v>#DIV/0!</v>
      </c>
      <c r="O21" s="47"/>
      <c r="P21" s="48"/>
      <c r="Q21" s="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1" customHeight="1" thickBot="1" x14ac:dyDescent="0.4">
      <c r="A22" s="54"/>
      <c r="B22" s="109"/>
      <c r="C22" s="109"/>
      <c r="D22" s="144"/>
      <c r="E22" s="142"/>
      <c r="F22" s="109"/>
      <c r="G22" s="109"/>
      <c r="H22" s="145"/>
      <c r="I22" s="146"/>
      <c r="J22" s="142"/>
      <c r="K22" s="212" t="s">
        <v>27</v>
      </c>
      <c r="L22" s="213"/>
      <c r="M22" s="103">
        <f>COUNTIF(C8:M18,"&gt;"&amp;E6)</f>
        <v>0</v>
      </c>
      <c r="N22" s="85" t="e">
        <f>M22/COUNT(C8:M18)</f>
        <v>#DIV/0!</v>
      </c>
      <c r="O22" s="47"/>
      <c r="P22" s="56"/>
      <c r="Q22" s="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6" thickBot="1" x14ac:dyDescent="0.4">
      <c r="A23" s="54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3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26.4" customHeight="1" thickBot="1" x14ac:dyDescent="0.4">
      <c r="A24" s="54"/>
      <c r="B24" s="214" t="str">
        <f>CONCATENATE("BSA Level Points calculated from baseline ± ",E6," mm (out of 30) for WHOLE AREA")</f>
        <v>BSA Level Points calculated from baseline ± 4 mm (out of 30) for WHOLE AREA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6"/>
      <c r="N24" s="210" t="e">
        <f>I21*30</f>
        <v>#DIV/0!</v>
      </c>
      <c r="O24" s="211"/>
      <c r="P24" s="48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23.4" customHeight="1" x14ac:dyDescent="0.35">
      <c r="A25" s="104"/>
      <c r="B25" s="61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6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</sheetData>
  <sheetProtection algorithmName="SHA-512" hashValue="AxfxUl2YMyblmFM2lG9upOHeL/AG0nP+NY8dhowLQtOqhn2OH+K2k3bC8d2OdWe9DZTzrqPoVeag3oI4RcgfUQ==" saltValue="aa2tG7Y80JIgFIQkJkzIFw==" spinCount="100000" sheet="1" objects="1" scenarios="1"/>
  <mergeCells count="11">
    <mergeCell ref="N24:O24"/>
    <mergeCell ref="K21:L21"/>
    <mergeCell ref="K22:L22"/>
    <mergeCell ref="B24:M24"/>
    <mergeCell ref="B21:C21"/>
    <mergeCell ref="F21:G21"/>
    <mergeCell ref="J3:L3"/>
    <mergeCell ref="J4:L4"/>
    <mergeCell ref="D3:F3"/>
    <mergeCell ref="D4:F4"/>
    <mergeCell ref="B6:D6"/>
  </mergeCells>
  <phoneticPr fontId="34" type="noConversion"/>
  <conditionalFormatting sqref="C8:M18">
    <cfRule type="cellIs" dxfId="8" priority="8" operator="between">
      <formula>-$E$6</formula>
      <formula>$E$6</formula>
    </cfRule>
    <cfRule type="cellIs" dxfId="7" priority="9" operator="lessThan">
      <formula>-$E$6</formula>
    </cfRule>
    <cfRule type="cellIs" dxfId="6" priority="10" operator="greaterThan">
      <formula>$E$6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orientation="landscape" horizontalDpi="4294967293" verticalDpi="0" r:id="rId1"/>
  <headerFooter>
    <oddFooter>&amp;L&amp;F&amp;C&amp;A&amp;R&amp;D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B8AB-6B6D-472A-B6C4-E7E4542AB8E9}">
  <sheetPr>
    <pageSetUpPr fitToPage="1"/>
  </sheetPr>
  <dimension ref="A1:AJ81"/>
  <sheetViews>
    <sheetView zoomScaleNormal="100" workbookViewId="0">
      <selection activeCell="B2" sqref="B2"/>
    </sheetView>
  </sheetViews>
  <sheetFormatPr defaultColWidth="8.81640625" defaultRowHeight="15.5" x14ac:dyDescent="0.35"/>
  <cols>
    <col min="1" max="1" width="5.81640625" style="1" customWidth="1"/>
    <col min="2" max="2" width="6.08984375" style="1" customWidth="1"/>
    <col min="3" max="12" width="7.7265625" style="1" customWidth="1"/>
    <col min="13" max="13" width="7.6328125" style="1" customWidth="1"/>
    <col min="14" max="14" width="7.7265625" style="1" customWidth="1"/>
    <col min="15" max="15" width="7" style="1" customWidth="1"/>
    <col min="16" max="16" width="1.90625" style="1" customWidth="1"/>
    <col min="17" max="17" width="6.1796875" style="1" customWidth="1"/>
    <col min="18" max="16384" width="8.81640625" style="1"/>
  </cols>
  <sheetData>
    <row r="1" spans="1:36" ht="21" x14ac:dyDescent="0.35">
      <c r="A1" s="40"/>
      <c r="B1" s="174" t="str">
        <f>INPUT!B1</f>
        <v>BowlsSA  Green Levels Points - Revision 6X1 for 31 to 33 m greens, 3m spacing (11x11)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N1" s="42"/>
      <c r="O1" s="41"/>
      <c r="P1" s="170" t="s">
        <v>93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25" customHeight="1" x14ac:dyDescent="0.35">
      <c r="A2" s="54"/>
      <c r="B2" s="49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N2" s="65"/>
      <c r="O2" s="65"/>
      <c r="P2" s="6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20" customHeight="1" x14ac:dyDescent="0.35">
      <c r="A3" s="54"/>
      <c r="B3" s="46" t="s">
        <v>1</v>
      </c>
      <c r="C3" s="46"/>
      <c r="D3" s="204">
        <f>INPUT!D3</f>
        <v>0</v>
      </c>
      <c r="E3" s="205"/>
      <c r="F3" s="206"/>
      <c r="G3" s="142"/>
      <c r="H3" s="142"/>
      <c r="I3" s="91" t="s">
        <v>4</v>
      </c>
      <c r="J3" s="204">
        <f>INPUT!J3</f>
        <v>0</v>
      </c>
      <c r="K3" s="205"/>
      <c r="L3" s="206"/>
      <c r="M3" s="142"/>
      <c r="N3" s="142"/>
      <c r="O3" s="142"/>
      <c r="P3" s="48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" customHeight="1" x14ac:dyDescent="0.35">
      <c r="A4" s="54"/>
      <c r="B4" s="46" t="s">
        <v>3</v>
      </c>
      <c r="C4" s="47"/>
      <c r="D4" s="204">
        <f>INPUT!D4</f>
        <v>0</v>
      </c>
      <c r="E4" s="205"/>
      <c r="F4" s="206"/>
      <c r="G4" s="172"/>
      <c r="H4" s="142"/>
      <c r="I4" s="91" t="s">
        <v>2</v>
      </c>
      <c r="J4" s="204">
        <f>INPUT!J4</f>
        <v>0</v>
      </c>
      <c r="K4" s="205"/>
      <c r="L4" s="206"/>
      <c r="M4" s="142"/>
      <c r="N4" s="142"/>
      <c r="O4" s="142"/>
      <c r="P4" s="48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6" thickBot="1" x14ac:dyDescent="0.4">
      <c r="A5" s="54"/>
      <c r="B5" s="47"/>
      <c r="C5" s="47"/>
      <c r="D5" s="47"/>
      <c r="E5" s="47"/>
      <c r="F5" s="47"/>
      <c r="G5" s="47"/>
      <c r="H5" s="47"/>
      <c r="I5" s="142"/>
      <c r="J5" s="47"/>
      <c r="K5" s="47"/>
      <c r="L5" s="46"/>
      <c r="M5" s="47"/>
      <c r="N5" s="46"/>
      <c r="O5" s="142"/>
      <c r="P5" s="56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20" customHeight="1" thickBot="1" x14ac:dyDescent="0.4">
      <c r="A6" s="54"/>
      <c r="B6" s="207" t="s">
        <v>79</v>
      </c>
      <c r="C6" s="208"/>
      <c r="D6" s="209"/>
      <c r="E6" s="143">
        <v>4</v>
      </c>
      <c r="F6" s="142" t="s">
        <v>5</v>
      </c>
      <c r="G6" s="83" t="s">
        <v>20</v>
      </c>
      <c r="H6" s="69" t="s">
        <v>40</v>
      </c>
      <c r="I6" s="97" t="s">
        <v>76</v>
      </c>
      <c r="J6" s="98" t="s">
        <v>47</v>
      </c>
      <c r="K6" s="141" t="s">
        <v>78</v>
      </c>
      <c r="L6" s="71" t="s">
        <v>41</v>
      </c>
      <c r="M6" s="99" t="s">
        <v>77</v>
      </c>
      <c r="O6" s="142"/>
      <c r="P6" s="56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6" thickBot="1" x14ac:dyDescent="0.4">
      <c r="A7" s="54"/>
      <c r="B7" s="108" t="s">
        <v>43</v>
      </c>
      <c r="C7" s="51"/>
      <c r="D7" s="51"/>
      <c r="E7" s="51"/>
      <c r="F7" s="51"/>
      <c r="G7" s="51"/>
      <c r="H7" s="51"/>
      <c r="I7" s="51"/>
      <c r="J7" s="51"/>
      <c r="K7" s="100"/>
      <c r="L7" s="47"/>
      <c r="M7" s="47"/>
      <c r="N7" s="46" t="s">
        <v>42</v>
      </c>
      <c r="O7" s="142"/>
      <c r="P7" s="110"/>
      <c r="Q7" s="3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8" customHeight="1" x14ac:dyDescent="0.35">
      <c r="A8" s="54"/>
      <c r="B8" s="52" t="s">
        <v>6</v>
      </c>
      <c r="C8" s="147"/>
      <c r="D8" s="148"/>
      <c r="E8" s="148"/>
      <c r="F8" s="148"/>
      <c r="G8" s="148"/>
      <c r="H8" s="148"/>
      <c r="I8" s="148"/>
      <c r="J8" s="148"/>
      <c r="K8" s="148"/>
      <c r="L8" s="148"/>
      <c r="M8" s="149"/>
      <c r="N8" s="47"/>
      <c r="O8" s="142"/>
      <c r="P8" s="67"/>
      <c r="Q8" s="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8" customHeight="1" x14ac:dyDescent="0.35">
      <c r="A9" s="54"/>
      <c r="B9" s="52" t="s">
        <v>7</v>
      </c>
      <c r="C9" s="150"/>
      <c r="D9" s="101" t="e">
        <f>$D$21-INPUT!D9</f>
        <v>#DIV/0!</v>
      </c>
      <c r="E9" s="101" t="e">
        <f>$D$21-INPUT!E9</f>
        <v>#DIV/0!</v>
      </c>
      <c r="F9" s="101" t="e">
        <f>$D$21-INPUT!F9</f>
        <v>#DIV/0!</v>
      </c>
      <c r="G9" s="101" t="e">
        <f>$D$21-INPUT!G9</f>
        <v>#DIV/0!</v>
      </c>
      <c r="H9" s="101" t="e">
        <f>$D$21-INPUT!H9</f>
        <v>#DIV/0!</v>
      </c>
      <c r="I9" s="101" t="e">
        <f>$D$21-INPUT!I9</f>
        <v>#DIV/0!</v>
      </c>
      <c r="J9" s="101" t="e">
        <f>$D$21-INPUT!J9</f>
        <v>#DIV/0!</v>
      </c>
      <c r="K9" s="101" t="e">
        <f>$D$21-INPUT!K9</f>
        <v>#DIV/0!</v>
      </c>
      <c r="L9" s="101" t="e">
        <f>$D$21-INPUT!L9</f>
        <v>#DIV/0!</v>
      </c>
      <c r="M9" s="151"/>
      <c r="N9" s="47"/>
      <c r="O9" s="142"/>
      <c r="P9" s="53"/>
      <c r="Q9" s="3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8" customHeight="1" x14ac:dyDescent="0.35">
      <c r="A10" s="54"/>
      <c r="B10" s="52" t="s">
        <v>8</v>
      </c>
      <c r="C10" s="150"/>
      <c r="D10" s="101" t="e">
        <f>$D$21-INPUT!D10</f>
        <v>#DIV/0!</v>
      </c>
      <c r="E10" s="101" t="e">
        <f>$D$21-INPUT!E10</f>
        <v>#DIV/0!</v>
      </c>
      <c r="F10" s="101" t="e">
        <f>$D$21-INPUT!F10</f>
        <v>#DIV/0!</v>
      </c>
      <c r="G10" s="101" t="e">
        <f>$D$21-INPUT!G10</f>
        <v>#DIV/0!</v>
      </c>
      <c r="H10" s="101" t="e">
        <f>$D$21-INPUT!H10</f>
        <v>#DIV/0!</v>
      </c>
      <c r="I10" s="101" t="e">
        <f>$D$21-INPUT!I10</f>
        <v>#DIV/0!</v>
      </c>
      <c r="J10" s="101" t="e">
        <f>$D$21-INPUT!J10</f>
        <v>#DIV/0!</v>
      </c>
      <c r="K10" s="101" t="e">
        <f>$D$21-INPUT!K10</f>
        <v>#DIV/0!</v>
      </c>
      <c r="L10" s="101" t="e">
        <f>$D$21-INPUT!L10</f>
        <v>#DIV/0!</v>
      </c>
      <c r="M10" s="151"/>
      <c r="N10" s="47"/>
      <c r="O10" s="142"/>
      <c r="P10" s="48"/>
      <c r="Q10" s="3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8" customHeight="1" x14ac:dyDescent="0.35">
      <c r="A11" s="54"/>
      <c r="B11" s="52" t="s">
        <v>9</v>
      </c>
      <c r="C11" s="150"/>
      <c r="D11" s="101" t="e">
        <f>$D$21-INPUT!D11</f>
        <v>#DIV/0!</v>
      </c>
      <c r="E11" s="101" t="e">
        <f>$D$21-INPUT!E11</f>
        <v>#DIV/0!</v>
      </c>
      <c r="F11" s="101" t="e">
        <f>$D$21-INPUT!F11</f>
        <v>#DIV/0!</v>
      </c>
      <c r="G11" s="101" t="e">
        <f>$D$21-INPUT!G11</f>
        <v>#DIV/0!</v>
      </c>
      <c r="H11" s="101" t="e">
        <f>$D$21-INPUT!H11</f>
        <v>#DIV/0!</v>
      </c>
      <c r="I11" s="101" t="e">
        <f>$D$21-INPUT!I11</f>
        <v>#DIV/0!</v>
      </c>
      <c r="J11" s="101" t="e">
        <f>$D$21-INPUT!J11</f>
        <v>#DIV/0!</v>
      </c>
      <c r="K11" s="101" t="e">
        <f>$D$21-INPUT!K11</f>
        <v>#DIV/0!</v>
      </c>
      <c r="L11" s="101" t="e">
        <f>$D$21-INPUT!L11</f>
        <v>#DIV/0!</v>
      </c>
      <c r="M11" s="151"/>
      <c r="N11" s="47"/>
      <c r="O11" s="142"/>
      <c r="P11" s="48"/>
      <c r="Q11" s="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8" customHeight="1" x14ac:dyDescent="0.35">
      <c r="A12" s="54"/>
      <c r="B12" s="52" t="s">
        <v>10</v>
      </c>
      <c r="C12" s="150"/>
      <c r="D12" s="101" t="e">
        <f>$D$21-INPUT!D12</f>
        <v>#DIV/0!</v>
      </c>
      <c r="E12" s="101" t="e">
        <f>$D$21-INPUT!E12</f>
        <v>#DIV/0!</v>
      </c>
      <c r="F12" s="101" t="e">
        <f>$D$21-INPUT!F12</f>
        <v>#DIV/0!</v>
      </c>
      <c r="G12" s="101" t="e">
        <f>$D$21-INPUT!G12</f>
        <v>#DIV/0!</v>
      </c>
      <c r="H12" s="101" t="e">
        <f>$D$21-INPUT!H12</f>
        <v>#DIV/0!</v>
      </c>
      <c r="I12" s="101" t="e">
        <f>$D$21-INPUT!I12</f>
        <v>#DIV/0!</v>
      </c>
      <c r="J12" s="101" t="e">
        <f>$D$21-INPUT!J12</f>
        <v>#DIV/0!</v>
      </c>
      <c r="K12" s="101" t="e">
        <f>$D$21-INPUT!K12</f>
        <v>#DIV/0!</v>
      </c>
      <c r="L12" s="101" t="e">
        <f>$D$21-INPUT!L12</f>
        <v>#DIV/0!</v>
      </c>
      <c r="M12" s="151"/>
      <c r="N12" s="47"/>
      <c r="O12" s="142"/>
      <c r="P12" s="53"/>
      <c r="Q12" s="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8" customHeight="1" x14ac:dyDescent="0.35">
      <c r="A13" s="54"/>
      <c r="B13" s="52" t="s">
        <v>11</v>
      </c>
      <c r="C13" s="150"/>
      <c r="D13" s="101" t="e">
        <f>$D$21-INPUT!D13</f>
        <v>#DIV/0!</v>
      </c>
      <c r="E13" s="101" t="e">
        <f>$D$21-INPUT!E13</f>
        <v>#DIV/0!</v>
      </c>
      <c r="F13" s="101" t="e">
        <f>$D$21-INPUT!F13</f>
        <v>#DIV/0!</v>
      </c>
      <c r="G13" s="101" t="e">
        <f>$D$21-INPUT!G13</f>
        <v>#DIV/0!</v>
      </c>
      <c r="H13" s="101" t="e">
        <f>$D$21-INPUT!H13</f>
        <v>#DIV/0!</v>
      </c>
      <c r="I13" s="101" t="e">
        <f>$D$21-INPUT!I13</f>
        <v>#DIV/0!</v>
      </c>
      <c r="J13" s="101" t="e">
        <f>$D$21-INPUT!J13</f>
        <v>#DIV/0!</v>
      </c>
      <c r="K13" s="101" t="e">
        <f>$D$21-INPUT!K13</f>
        <v>#DIV/0!</v>
      </c>
      <c r="L13" s="101" t="e">
        <f>$D$21-INPUT!L13</f>
        <v>#DIV/0!</v>
      </c>
      <c r="M13" s="151"/>
      <c r="N13" s="47"/>
      <c r="O13" s="142"/>
      <c r="P13" s="48"/>
      <c r="Q13" s="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8" customHeight="1" x14ac:dyDescent="0.35">
      <c r="A14" s="54"/>
      <c r="B14" s="52" t="s">
        <v>12</v>
      </c>
      <c r="C14" s="150"/>
      <c r="D14" s="101" t="e">
        <f>$D$21-INPUT!D14</f>
        <v>#DIV/0!</v>
      </c>
      <c r="E14" s="101" t="e">
        <f>$D$21-INPUT!E14</f>
        <v>#DIV/0!</v>
      </c>
      <c r="F14" s="101" t="e">
        <f>$D$21-INPUT!F14</f>
        <v>#DIV/0!</v>
      </c>
      <c r="G14" s="101" t="e">
        <f>$D$21-INPUT!G14</f>
        <v>#DIV/0!</v>
      </c>
      <c r="H14" s="101" t="e">
        <f>$D$21-INPUT!H14</f>
        <v>#DIV/0!</v>
      </c>
      <c r="I14" s="101" t="e">
        <f>$D$21-INPUT!I14</f>
        <v>#DIV/0!</v>
      </c>
      <c r="J14" s="101" t="e">
        <f>$D$21-INPUT!J14</f>
        <v>#DIV/0!</v>
      </c>
      <c r="K14" s="101" t="e">
        <f>$D$21-INPUT!K14</f>
        <v>#DIV/0!</v>
      </c>
      <c r="L14" s="101" t="e">
        <f>$D$21-INPUT!L14</f>
        <v>#DIV/0!</v>
      </c>
      <c r="M14" s="151"/>
      <c r="N14" s="47"/>
      <c r="O14" s="142"/>
      <c r="P14" s="48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8" customHeight="1" x14ac:dyDescent="0.35">
      <c r="A15" s="54"/>
      <c r="B15" s="52" t="s">
        <v>13</v>
      </c>
      <c r="C15" s="150"/>
      <c r="D15" s="101" t="e">
        <f>$D$21-INPUT!D15</f>
        <v>#DIV/0!</v>
      </c>
      <c r="E15" s="101" t="e">
        <f>$D$21-INPUT!E15</f>
        <v>#DIV/0!</v>
      </c>
      <c r="F15" s="101" t="e">
        <f>$D$21-INPUT!F15</f>
        <v>#DIV/0!</v>
      </c>
      <c r="G15" s="101" t="e">
        <f>$D$21-INPUT!G15</f>
        <v>#DIV/0!</v>
      </c>
      <c r="H15" s="101" t="e">
        <f>$D$21-INPUT!H15</f>
        <v>#DIV/0!</v>
      </c>
      <c r="I15" s="101" t="e">
        <f>$D$21-INPUT!I15</f>
        <v>#DIV/0!</v>
      </c>
      <c r="J15" s="101" t="e">
        <f>$D$21-INPUT!J15</f>
        <v>#DIV/0!</v>
      </c>
      <c r="K15" s="101" t="e">
        <f>$D$21-INPUT!K15</f>
        <v>#DIV/0!</v>
      </c>
      <c r="L15" s="101" t="e">
        <f>$D$21-INPUT!L15</f>
        <v>#DIV/0!</v>
      </c>
      <c r="M15" s="151"/>
      <c r="N15" s="47"/>
      <c r="O15" s="142"/>
      <c r="P15" s="48"/>
      <c r="Q15" s="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8" customHeight="1" x14ac:dyDescent="0.35">
      <c r="A16" s="54"/>
      <c r="B16" s="52" t="s">
        <v>14</v>
      </c>
      <c r="C16" s="150"/>
      <c r="D16" s="101" t="e">
        <f>$D$21-INPUT!D16</f>
        <v>#DIV/0!</v>
      </c>
      <c r="E16" s="101" t="e">
        <f>$D$21-INPUT!E16</f>
        <v>#DIV/0!</v>
      </c>
      <c r="F16" s="101" t="e">
        <f>$D$21-INPUT!F16</f>
        <v>#DIV/0!</v>
      </c>
      <c r="G16" s="101" t="e">
        <f>$D$21-INPUT!G16</f>
        <v>#DIV/0!</v>
      </c>
      <c r="H16" s="101" t="e">
        <f>$D$21-INPUT!H16</f>
        <v>#DIV/0!</v>
      </c>
      <c r="I16" s="101" t="e">
        <f>$D$21-INPUT!I16</f>
        <v>#DIV/0!</v>
      </c>
      <c r="J16" s="101" t="e">
        <f>$D$21-INPUT!J16</f>
        <v>#DIV/0!</v>
      </c>
      <c r="K16" s="101" t="e">
        <f>$D$21-INPUT!K16</f>
        <v>#DIV/0!</v>
      </c>
      <c r="L16" s="101" t="e">
        <f>$D$21-INPUT!L16</f>
        <v>#DIV/0!</v>
      </c>
      <c r="M16" s="151"/>
      <c r="N16" s="47"/>
      <c r="O16" s="142"/>
      <c r="P16" s="78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8" customHeight="1" x14ac:dyDescent="0.35">
      <c r="A17" s="54"/>
      <c r="B17" s="52" t="s">
        <v>15</v>
      </c>
      <c r="C17" s="150"/>
      <c r="D17" s="101" t="e">
        <f>$D$21-INPUT!D17</f>
        <v>#DIV/0!</v>
      </c>
      <c r="E17" s="101" t="e">
        <f>$D$21-INPUT!E17</f>
        <v>#DIV/0!</v>
      </c>
      <c r="F17" s="101" t="e">
        <f>$D$21-INPUT!F17</f>
        <v>#DIV/0!</v>
      </c>
      <c r="G17" s="101" t="e">
        <f>$D$21-INPUT!G17</f>
        <v>#DIV/0!</v>
      </c>
      <c r="H17" s="101" t="e">
        <f>$D$21-INPUT!H17</f>
        <v>#DIV/0!</v>
      </c>
      <c r="I17" s="101" t="e">
        <f>$D$21-INPUT!I17</f>
        <v>#DIV/0!</v>
      </c>
      <c r="J17" s="101" t="e">
        <f>$D$21-INPUT!J17</f>
        <v>#DIV/0!</v>
      </c>
      <c r="K17" s="101" t="e">
        <f>$D$21-INPUT!K17</f>
        <v>#DIV/0!</v>
      </c>
      <c r="L17" s="101" t="e">
        <f>$D$21-INPUT!L17</f>
        <v>#DIV/0!</v>
      </c>
      <c r="M17" s="151"/>
      <c r="N17" s="47"/>
      <c r="O17" s="142"/>
      <c r="P17" s="48"/>
      <c r="Q17" s="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8" customHeight="1" thickBot="1" x14ac:dyDescent="0.4">
      <c r="A18" s="54"/>
      <c r="B18" s="52" t="s">
        <v>16</v>
      </c>
      <c r="C18" s="152"/>
      <c r="D18" s="153"/>
      <c r="E18" s="153"/>
      <c r="F18" s="153"/>
      <c r="G18" s="153"/>
      <c r="H18" s="153"/>
      <c r="I18" s="153"/>
      <c r="J18" s="153"/>
      <c r="K18" s="153"/>
      <c r="L18" s="153"/>
      <c r="M18" s="154"/>
      <c r="N18" s="47"/>
      <c r="O18" s="142"/>
      <c r="P18" s="48"/>
      <c r="Q18" s="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x14ac:dyDescent="0.35">
      <c r="A19" s="54"/>
      <c r="B19" s="108" t="s">
        <v>44</v>
      </c>
      <c r="C19" s="52" t="s">
        <v>6</v>
      </c>
      <c r="D19" s="52" t="s">
        <v>7</v>
      </c>
      <c r="E19" s="52" t="s">
        <v>8</v>
      </c>
      <c r="F19" s="52" t="s">
        <v>9</v>
      </c>
      <c r="G19" s="52" t="s">
        <v>10</v>
      </c>
      <c r="H19" s="52" t="s">
        <v>11</v>
      </c>
      <c r="I19" s="52" t="s">
        <v>12</v>
      </c>
      <c r="J19" s="52" t="s">
        <v>13</v>
      </c>
      <c r="K19" s="52" t="s">
        <v>14</v>
      </c>
      <c r="L19" s="52" t="s">
        <v>15</v>
      </c>
      <c r="M19" s="52" t="s">
        <v>17</v>
      </c>
      <c r="N19" s="171" t="s">
        <v>45</v>
      </c>
      <c r="O19" s="142"/>
      <c r="P19" s="110"/>
      <c r="Q19" s="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6" thickBot="1" x14ac:dyDescent="0.4">
      <c r="A20" s="54"/>
      <c r="B20" s="47"/>
      <c r="C20" s="47"/>
      <c r="D20" s="47"/>
      <c r="E20" s="47"/>
      <c r="F20" s="47"/>
      <c r="G20" s="47"/>
      <c r="H20" s="47"/>
      <c r="I20" s="47"/>
      <c r="J20" s="142"/>
      <c r="K20" s="47"/>
      <c r="L20" s="47"/>
      <c r="M20" s="47"/>
      <c r="N20" s="47"/>
      <c r="O20" s="47"/>
      <c r="P20" s="48"/>
      <c r="Q20" s="3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21" customHeight="1" thickBot="1" x14ac:dyDescent="0.4">
      <c r="A21" s="54"/>
      <c r="B21" s="212" t="s">
        <v>81</v>
      </c>
      <c r="C21" s="213"/>
      <c r="D21" s="111" t="e">
        <f>INPUT!M23</f>
        <v>#DIV/0!</v>
      </c>
      <c r="E21" s="1" t="s">
        <v>5</v>
      </c>
      <c r="F21" s="212" t="s">
        <v>21</v>
      </c>
      <c r="G21" s="213"/>
      <c r="H21" s="112">
        <f>COUNT(D9:L17)-M21-M22</f>
        <v>0</v>
      </c>
      <c r="I21" s="113" t="e">
        <f>H21/COUNT(D9:L17)</f>
        <v>#DIV/0!</v>
      </c>
      <c r="J21" s="142"/>
      <c r="K21" s="212" t="s">
        <v>26</v>
      </c>
      <c r="L21" s="213"/>
      <c r="M21" s="102">
        <f>COUNTIF(D9:L17,"&lt;-"&amp;E6)</f>
        <v>0</v>
      </c>
      <c r="N21" s="86" t="e">
        <f>M21/COUNT(D9:L17)</f>
        <v>#DIV/0!</v>
      </c>
      <c r="P21" s="56"/>
      <c r="Q21" s="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21" customHeight="1" thickBot="1" x14ac:dyDescent="0.4">
      <c r="A22" s="54"/>
      <c r="B22" s="109"/>
      <c r="C22" s="109"/>
      <c r="D22" s="144"/>
      <c r="F22" s="109"/>
      <c r="G22" s="109"/>
      <c r="H22" s="145"/>
      <c r="I22" s="146"/>
      <c r="J22" s="142"/>
      <c r="K22" s="212" t="s">
        <v>27</v>
      </c>
      <c r="L22" s="213"/>
      <c r="M22" s="103">
        <f>COUNTIF(D9:L17,"&gt;"&amp;E6)</f>
        <v>0</v>
      </c>
      <c r="N22" s="85" t="e">
        <f>M22/COUNT(D9:L17)</f>
        <v>#DIV/0!</v>
      </c>
      <c r="O22" s="47"/>
      <c r="P22" s="56"/>
      <c r="Q22" s="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6" thickBot="1" x14ac:dyDescent="0.4">
      <c r="A23" s="54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3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26.4" customHeight="1" thickBot="1" x14ac:dyDescent="0.4">
      <c r="A24" s="54"/>
      <c r="B24" s="214" t="str">
        <f>CONCATENATE("BSA Level Points calculated from baseline ± ",E6," mm (out of 30) for INNER AREA")</f>
        <v>BSA Level Points calculated from baseline ± 4 mm (out of 30) for INNER AREA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6"/>
      <c r="N24" s="210" t="e">
        <f>I21*30</f>
        <v>#DIV/0!</v>
      </c>
      <c r="O24" s="211"/>
      <c r="P24" s="48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23.4" customHeight="1" x14ac:dyDescent="0.35">
      <c r="A25" s="104"/>
      <c r="B25" s="61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6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</sheetData>
  <sheetProtection algorithmName="SHA-512" hashValue="Kwbvk1pRlE5B52Y7zjq5IafSxi7a1JUl1EanCLIGBnCT+1EVN+WsvEuIp+cQUNfSsTB82P5ZitzQe1l4qjUk6g==" saltValue="Jt1LptPkexxz9JYKVIMyZg==" spinCount="100000" sheet="1" objects="1" scenarios="1"/>
  <mergeCells count="11">
    <mergeCell ref="K22:L22"/>
    <mergeCell ref="B24:M24"/>
    <mergeCell ref="N24:O24"/>
    <mergeCell ref="D3:F3"/>
    <mergeCell ref="D4:F4"/>
    <mergeCell ref="J3:L3"/>
    <mergeCell ref="J4:L4"/>
    <mergeCell ref="B21:C21"/>
    <mergeCell ref="F21:G21"/>
    <mergeCell ref="K21:L21"/>
    <mergeCell ref="B6:D6"/>
  </mergeCells>
  <conditionalFormatting sqref="D9:L17">
    <cfRule type="cellIs" dxfId="5" priority="5" operator="between">
      <formula>-$E$6</formula>
      <formula>$E$6</formula>
    </cfRule>
    <cfRule type="cellIs" dxfId="4" priority="6" operator="lessThan">
      <formula>-$E$6</formula>
    </cfRule>
    <cfRule type="cellIs" dxfId="3" priority="7" operator="greaterThan">
      <formula>$E$6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orientation="landscape" horizontalDpi="4294967293" verticalDpi="0" r:id="rId1"/>
  <headerFooter>
    <oddFooter>&amp;L&amp;F&amp;C&amp;A&amp;R&amp;D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6A1E-9AFA-4E1B-BE05-53D60EE932F0}">
  <sheetPr>
    <pageSetUpPr fitToPage="1"/>
  </sheetPr>
  <dimension ref="A1:AZ93"/>
  <sheetViews>
    <sheetView zoomScale="85" zoomScaleNormal="85" workbookViewId="0">
      <selection activeCell="F6" sqref="F6:G6"/>
    </sheetView>
  </sheetViews>
  <sheetFormatPr defaultColWidth="8.81640625" defaultRowHeight="14.5" x14ac:dyDescent="0.35"/>
  <cols>
    <col min="1" max="1" width="2.90625" style="68" customWidth="1"/>
    <col min="2" max="2" width="6.81640625" style="68" customWidth="1"/>
    <col min="3" max="13" width="7.7265625" style="68" customWidth="1"/>
    <col min="14" max="14" width="5.81640625" style="68" customWidth="1"/>
    <col min="15" max="15" width="7" style="68" customWidth="1"/>
    <col min="16" max="16" width="3" style="68" customWidth="1"/>
    <col min="17" max="17" width="6.81640625" style="68" customWidth="1"/>
    <col min="18" max="18" width="4.6328125" style="68" customWidth="1"/>
    <col min="19" max="16384" width="8.81640625" style="68"/>
  </cols>
  <sheetData>
    <row r="1" spans="1:52" s="44" customFormat="1" ht="21" x14ac:dyDescent="0.35">
      <c r="A1" s="40"/>
      <c r="B1" s="174" t="str">
        <f>INPUT!B1</f>
        <v>BowlsSA  Green Levels Points - Revision 6X1 for 31 to 33 m greens, 3m spacing (11x11)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  <c r="P1" s="170" t="s">
        <v>22</v>
      </c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</row>
    <row r="2" spans="1:52" s="44" customFormat="1" ht="10.25" customHeight="1" x14ac:dyDescent="0.35">
      <c r="A2" s="5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46"/>
      <c r="O2" s="46"/>
      <c r="P2" s="48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</row>
    <row r="3" spans="1:52" s="44" customFormat="1" ht="20" customHeight="1" x14ac:dyDescent="0.35">
      <c r="A3" s="54"/>
      <c r="B3" s="46" t="s">
        <v>1</v>
      </c>
      <c r="C3" s="46"/>
      <c r="D3" s="204">
        <f>INPUT!D3</f>
        <v>0</v>
      </c>
      <c r="E3" s="205"/>
      <c r="F3" s="205"/>
      <c r="G3" s="206"/>
      <c r="H3" s="49"/>
      <c r="I3" s="49"/>
      <c r="J3" s="91" t="s">
        <v>4</v>
      </c>
      <c r="K3" s="204">
        <f>INPUT!J3</f>
        <v>0</v>
      </c>
      <c r="L3" s="205"/>
      <c r="M3" s="206"/>
      <c r="N3" s="46"/>
      <c r="O3" s="46"/>
      <c r="P3" s="48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1:52" s="44" customFormat="1" ht="20" customHeight="1" x14ac:dyDescent="0.35">
      <c r="A4" s="54"/>
      <c r="B4" s="46" t="s">
        <v>3</v>
      </c>
      <c r="C4" s="47"/>
      <c r="D4" s="204">
        <f>INPUT!D4</f>
        <v>0</v>
      </c>
      <c r="E4" s="205"/>
      <c r="F4" s="205"/>
      <c r="G4" s="206"/>
      <c r="H4" s="47"/>
      <c r="I4" s="49"/>
      <c r="J4" s="91" t="s">
        <v>2</v>
      </c>
      <c r="K4" s="204">
        <f>INPUT!J4</f>
        <v>0</v>
      </c>
      <c r="L4" s="205"/>
      <c r="M4" s="206"/>
      <c r="N4" s="46"/>
      <c r="O4" s="46"/>
      <c r="P4" s="48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</row>
    <row r="5" spans="1:52" s="44" customFormat="1" ht="16" thickBot="1" x14ac:dyDescent="0.4">
      <c r="A5" s="54"/>
      <c r="B5" s="47"/>
      <c r="C5" s="47"/>
      <c r="D5" s="47"/>
      <c r="E5" s="47"/>
      <c r="F5" s="47"/>
      <c r="G5" s="47"/>
      <c r="H5" s="49"/>
      <c r="I5" s="49"/>
      <c r="J5" s="49"/>
      <c r="K5" s="47"/>
      <c r="L5" s="47"/>
      <c r="M5" s="47"/>
      <c r="N5" s="46"/>
      <c r="O5" s="46"/>
      <c r="P5" s="48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</row>
    <row r="6" spans="1:52" ht="20" customHeight="1" thickBot="1" x14ac:dyDescent="0.4">
      <c r="A6" s="54"/>
      <c r="C6" s="217" t="s">
        <v>23</v>
      </c>
      <c r="D6" s="218"/>
      <c r="E6" s="218"/>
      <c r="F6" s="219"/>
      <c r="G6" s="220"/>
      <c r="H6" s="68" t="s">
        <v>5</v>
      </c>
      <c r="I6" s="221" t="s">
        <v>85</v>
      </c>
      <c r="J6" s="221"/>
      <c r="K6" s="165" t="e">
        <f>INPUT!M22</f>
        <v>#DIV/0!</v>
      </c>
      <c r="L6" s="47" t="s">
        <v>5</v>
      </c>
      <c r="M6" s="87"/>
      <c r="N6" s="47"/>
      <c r="O6" s="47"/>
      <c r="P6" s="48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</row>
    <row r="7" spans="1:52" ht="16" thickBot="1" x14ac:dyDescent="0.4">
      <c r="A7" s="54"/>
      <c r="B7" s="47"/>
      <c r="C7" s="47"/>
      <c r="D7" s="47"/>
      <c r="E7" s="47"/>
      <c r="F7" s="47"/>
      <c r="G7" s="47"/>
      <c r="H7" s="47"/>
      <c r="I7" s="221" t="s">
        <v>30</v>
      </c>
      <c r="J7" s="221"/>
      <c r="K7" s="165">
        <f>INPUT!H22</f>
        <v>0</v>
      </c>
      <c r="L7" s="47" t="s">
        <v>5</v>
      </c>
      <c r="M7" s="87"/>
      <c r="N7" s="47"/>
      <c r="O7" s="47"/>
      <c r="P7" s="48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</row>
    <row r="8" spans="1:52" ht="20" customHeight="1" thickBot="1" x14ac:dyDescent="0.4">
      <c r="A8" s="54"/>
      <c r="B8" s="49"/>
      <c r="C8" s="68" t="s">
        <v>84</v>
      </c>
      <c r="D8" s="69" t="s">
        <v>40</v>
      </c>
      <c r="E8" s="70" t="s">
        <v>24</v>
      </c>
      <c r="F8" s="71" t="s">
        <v>41</v>
      </c>
      <c r="G8" s="87"/>
      <c r="H8" s="87"/>
      <c r="I8" s="221" t="s">
        <v>31</v>
      </c>
      <c r="J8" s="221"/>
      <c r="K8" s="165">
        <f>INPUT!J22</f>
        <v>0</v>
      </c>
      <c r="L8" s="49" t="s">
        <v>5</v>
      </c>
      <c r="M8" s="87"/>
      <c r="N8" s="87"/>
      <c r="O8" s="87"/>
      <c r="P8" s="48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</row>
    <row r="9" spans="1:52" ht="16" thickBot="1" x14ac:dyDescent="0.4">
      <c r="A9" s="72"/>
      <c r="B9" s="73" t="s">
        <v>43</v>
      </c>
      <c r="C9" s="74"/>
      <c r="D9" s="74"/>
      <c r="E9" s="74"/>
      <c r="F9" s="51"/>
      <c r="G9" s="74"/>
      <c r="H9" s="74"/>
      <c r="I9" s="74"/>
      <c r="J9" s="74"/>
      <c r="K9" s="74"/>
      <c r="L9" s="74"/>
      <c r="M9" s="75"/>
      <c r="N9" s="21" t="s">
        <v>42</v>
      </c>
      <c r="O9" s="87"/>
      <c r="P9" s="17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</row>
    <row r="10" spans="1:52" ht="20" customHeight="1" x14ac:dyDescent="0.35">
      <c r="A10" s="72"/>
      <c r="B10" s="76" t="s">
        <v>6</v>
      </c>
      <c r="C10" s="115">
        <f>$F$6-INPUT!C8</f>
        <v>0</v>
      </c>
      <c r="D10" s="116">
        <f>$F$6-INPUT!D8</f>
        <v>0</v>
      </c>
      <c r="E10" s="116">
        <f>$F$6-INPUT!E8</f>
        <v>0</v>
      </c>
      <c r="F10" s="116">
        <f>$F$6-INPUT!F8</f>
        <v>0</v>
      </c>
      <c r="G10" s="116">
        <f>$F$6-INPUT!G8</f>
        <v>0</v>
      </c>
      <c r="H10" s="116">
        <f>$F$6-INPUT!H8</f>
        <v>0</v>
      </c>
      <c r="I10" s="116">
        <f>$F$6-INPUT!I8</f>
        <v>0</v>
      </c>
      <c r="J10" s="116">
        <f>$F$6-INPUT!J8</f>
        <v>0</v>
      </c>
      <c r="K10" s="116">
        <f>$F$6-INPUT!K8</f>
        <v>0</v>
      </c>
      <c r="L10" s="116">
        <f>$F$6-INPUT!L8</f>
        <v>0</v>
      </c>
      <c r="M10" s="117">
        <f>$F$6-INPUT!M8</f>
        <v>0</v>
      </c>
      <c r="N10" s="21"/>
      <c r="O10" s="87"/>
      <c r="P10" s="17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</row>
    <row r="11" spans="1:52" ht="20" customHeight="1" x14ac:dyDescent="0.35">
      <c r="A11" s="72"/>
      <c r="B11" s="76" t="s">
        <v>7</v>
      </c>
      <c r="C11" s="118">
        <f>$F$6-INPUT!C9</f>
        <v>0</v>
      </c>
      <c r="D11" s="77">
        <f>$F$6-INPUT!D9</f>
        <v>0</v>
      </c>
      <c r="E11" s="77">
        <f>$F$6-INPUT!E9</f>
        <v>0</v>
      </c>
      <c r="F11" s="77">
        <f>$F$6-INPUT!F9</f>
        <v>0</v>
      </c>
      <c r="G11" s="77">
        <f>$F$6-INPUT!G9</f>
        <v>0</v>
      </c>
      <c r="H11" s="77">
        <f>$F$6-INPUT!H9</f>
        <v>0</v>
      </c>
      <c r="I11" s="77">
        <f>$F$6-INPUT!I9</f>
        <v>0</v>
      </c>
      <c r="J11" s="77">
        <f>$F$6-INPUT!J9</f>
        <v>0</v>
      </c>
      <c r="K11" s="77">
        <f>$F$6-INPUT!K9</f>
        <v>0</v>
      </c>
      <c r="L11" s="77">
        <f>$F$6-INPUT!L9</f>
        <v>0</v>
      </c>
      <c r="M11" s="119">
        <f>$F$6-INPUT!M9</f>
        <v>0</v>
      </c>
      <c r="N11" s="21"/>
      <c r="O11" s="87"/>
      <c r="P11" s="17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</row>
    <row r="12" spans="1:52" ht="20" customHeight="1" x14ac:dyDescent="0.35">
      <c r="A12" s="72"/>
      <c r="B12" s="76" t="s">
        <v>8</v>
      </c>
      <c r="C12" s="118">
        <f>$F$6-INPUT!C10</f>
        <v>0</v>
      </c>
      <c r="D12" s="77">
        <f>$F$6-INPUT!D10</f>
        <v>0</v>
      </c>
      <c r="E12" s="77">
        <f>$F$6-INPUT!E10</f>
        <v>0</v>
      </c>
      <c r="F12" s="77">
        <f>$F$6-INPUT!F10</f>
        <v>0</v>
      </c>
      <c r="G12" s="77">
        <f>$F$6-INPUT!G10</f>
        <v>0</v>
      </c>
      <c r="H12" s="77">
        <f>$F$6-INPUT!H10</f>
        <v>0</v>
      </c>
      <c r="I12" s="77">
        <f>$F$6-INPUT!I10</f>
        <v>0</v>
      </c>
      <c r="J12" s="77">
        <f>$F$6-INPUT!J10</f>
        <v>0</v>
      </c>
      <c r="K12" s="77">
        <f>$F$6-INPUT!K10</f>
        <v>0</v>
      </c>
      <c r="L12" s="77">
        <f>$F$6-INPUT!L10</f>
        <v>0</v>
      </c>
      <c r="M12" s="119">
        <f>$F$6-INPUT!M10</f>
        <v>0</v>
      </c>
      <c r="N12" s="21"/>
      <c r="O12" s="87"/>
      <c r="P12" s="17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</row>
    <row r="13" spans="1:52" ht="20" customHeight="1" x14ac:dyDescent="0.35">
      <c r="A13" s="72"/>
      <c r="B13" s="76" t="s">
        <v>9</v>
      </c>
      <c r="C13" s="118">
        <f>$F$6-INPUT!C11</f>
        <v>0</v>
      </c>
      <c r="D13" s="77">
        <f>$F$6-INPUT!D11</f>
        <v>0</v>
      </c>
      <c r="E13" s="77">
        <f>$F$6-INPUT!E11</f>
        <v>0</v>
      </c>
      <c r="F13" s="77">
        <f>$F$6-INPUT!F11</f>
        <v>0</v>
      </c>
      <c r="G13" s="77">
        <f>$F$6-INPUT!G11</f>
        <v>0</v>
      </c>
      <c r="H13" s="77">
        <f>$F$6-INPUT!H11</f>
        <v>0</v>
      </c>
      <c r="I13" s="77">
        <f>$F$6-INPUT!I11</f>
        <v>0</v>
      </c>
      <c r="J13" s="77">
        <f>$F$6-INPUT!J11</f>
        <v>0</v>
      </c>
      <c r="K13" s="77">
        <f>$F$6-INPUT!K11</f>
        <v>0</v>
      </c>
      <c r="L13" s="77">
        <f>$F$6-INPUT!L11</f>
        <v>0</v>
      </c>
      <c r="M13" s="119">
        <f>$F$6-INPUT!M11</f>
        <v>0</v>
      </c>
      <c r="N13" s="21"/>
      <c r="O13" s="87"/>
      <c r="P13" s="17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</row>
    <row r="14" spans="1:52" ht="20" customHeight="1" x14ac:dyDescent="0.35">
      <c r="A14" s="72"/>
      <c r="B14" s="76" t="s">
        <v>10</v>
      </c>
      <c r="C14" s="118">
        <f>$F$6-INPUT!C12</f>
        <v>0</v>
      </c>
      <c r="D14" s="77">
        <f>$F$6-INPUT!D12</f>
        <v>0</v>
      </c>
      <c r="E14" s="77">
        <f>$F$6-INPUT!E12</f>
        <v>0</v>
      </c>
      <c r="F14" s="77">
        <f>$F$6-INPUT!F12</f>
        <v>0</v>
      </c>
      <c r="G14" s="77">
        <f>$F$6-INPUT!G12</f>
        <v>0</v>
      </c>
      <c r="H14" s="77">
        <f>$F$6-INPUT!H12</f>
        <v>0</v>
      </c>
      <c r="I14" s="77">
        <f>$F$6-INPUT!I12</f>
        <v>0</v>
      </c>
      <c r="J14" s="77">
        <f>$F$6-INPUT!J12</f>
        <v>0</v>
      </c>
      <c r="K14" s="77">
        <f>$F$6-INPUT!K12</f>
        <v>0</v>
      </c>
      <c r="L14" s="77">
        <f>$F$6-INPUT!L12</f>
        <v>0</v>
      </c>
      <c r="M14" s="119">
        <f>$F$6-INPUT!M12</f>
        <v>0</v>
      </c>
      <c r="N14" s="21"/>
      <c r="O14" s="87"/>
      <c r="P14" s="17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</row>
    <row r="15" spans="1:52" ht="20" customHeight="1" x14ac:dyDescent="0.35">
      <c r="A15" s="72"/>
      <c r="B15" s="76" t="s">
        <v>11</v>
      </c>
      <c r="C15" s="118">
        <f>$F$6-INPUT!C13</f>
        <v>0</v>
      </c>
      <c r="D15" s="77">
        <f>$F$6-INPUT!D13</f>
        <v>0</v>
      </c>
      <c r="E15" s="77">
        <f>$F$6-INPUT!E13</f>
        <v>0</v>
      </c>
      <c r="F15" s="77">
        <f>$F$6-INPUT!F13</f>
        <v>0</v>
      </c>
      <c r="G15" s="77">
        <f>$F$6-INPUT!G13</f>
        <v>0</v>
      </c>
      <c r="H15" s="77">
        <f>$F$6-INPUT!H13</f>
        <v>0</v>
      </c>
      <c r="I15" s="77">
        <f>$F$6-INPUT!I13</f>
        <v>0</v>
      </c>
      <c r="J15" s="77">
        <f>$F$6-INPUT!J13</f>
        <v>0</v>
      </c>
      <c r="K15" s="77">
        <f>$F$6-INPUT!K13</f>
        <v>0</v>
      </c>
      <c r="L15" s="77">
        <f>$F$6-INPUT!L13</f>
        <v>0</v>
      </c>
      <c r="M15" s="119">
        <f>$F$6-INPUT!M13</f>
        <v>0</v>
      </c>
      <c r="N15" s="21"/>
      <c r="O15" s="87"/>
      <c r="P15" s="17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</row>
    <row r="16" spans="1:52" ht="20" customHeight="1" x14ac:dyDescent="0.35">
      <c r="A16" s="72"/>
      <c r="B16" s="76" t="s">
        <v>12</v>
      </c>
      <c r="C16" s="118">
        <f>$F$6-INPUT!C14</f>
        <v>0</v>
      </c>
      <c r="D16" s="77">
        <f>$F$6-INPUT!D14</f>
        <v>0</v>
      </c>
      <c r="E16" s="77">
        <f>$F$6-INPUT!E14</f>
        <v>0</v>
      </c>
      <c r="F16" s="77">
        <f>$F$6-INPUT!F14</f>
        <v>0</v>
      </c>
      <c r="G16" s="77">
        <f>$F$6-INPUT!G14</f>
        <v>0</v>
      </c>
      <c r="H16" s="77">
        <f>$F$6-INPUT!H14</f>
        <v>0</v>
      </c>
      <c r="I16" s="77">
        <f>$F$6-INPUT!I14</f>
        <v>0</v>
      </c>
      <c r="J16" s="77">
        <f>$F$6-INPUT!J14</f>
        <v>0</v>
      </c>
      <c r="K16" s="77">
        <f>$F$6-INPUT!K14</f>
        <v>0</v>
      </c>
      <c r="L16" s="77">
        <f>$F$6-INPUT!L14</f>
        <v>0</v>
      </c>
      <c r="M16" s="119">
        <f>$F$6-INPUT!M14</f>
        <v>0</v>
      </c>
      <c r="N16" s="21"/>
      <c r="O16" s="87"/>
      <c r="P16" s="17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</row>
    <row r="17" spans="1:52" ht="20" customHeight="1" x14ac:dyDescent="0.35">
      <c r="A17" s="72"/>
      <c r="B17" s="76" t="s">
        <v>13</v>
      </c>
      <c r="C17" s="118">
        <f>$F$6-INPUT!C15</f>
        <v>0</v>
      </c>
      <c r="D17" s="77">
        <f>$F$6-INPUT!D15</f>
        <v>0</v>
      </c>
      <c r="E17" s="77">
        <f>$F$6-INPUT!E15</f>
        <v>0</v>
      </c>
      <c r="F17" s="77">
        <f>$F$6-INPUT!F15</f>
        <v>0</v>
      </c>
      <c r="G17" s="77">
        <f>$F$6-INPUT!G15</f>
        <v>0</v>
      </c>
      <c r="H17" s="77">
        <f>$F$6-INPUT!H15</f>
        <v>0</v>
      </c>
      <c r="I17" s="77">
        <f>$F$6-INPUT!I15</f>
        <v>0</v>
      </c>
      <c r="J17" s="77">
        <f>$F$6-INPUT!J15</f>
        <v>0</v>
      </c>
      <c r="K17" s="77">
        <f>$F$6-INPUT!K15</f>
        <v>0</v>
      </c>
      <c r="L17" s="77">
        <f>$F$6-INPUT!L15</f>
        <v>0</v>
      </c>
      <c r="M17" s="119">
        <f>$F$6-INPUT!M15</f>
        <v>0</v>
      </c>
      <c r="N17" s="21"/>
      <c r="O17" s="87"/>
      <c r="P17" s="17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</row>
    <row r="18" spans="1:52" ht="20" customHeight="1" x14ac:dyDescent="0.35">
      <c r="A18" s="72"/>
      <c r="B18" s="76" t="s">
        <v>14</v>
      </c>
      <c r="C18" s="118">
        <f>$F$6-INPUT!C16</f>
        <v>0</v>
      </c>
      <c r="D18" s="77">
        <f>$F$6-INPUT!D16</f>
        <v>0</v>
      </c>
      <c r="E18" s="77">
        <f>$F$6-INPUT!E16</f>
        <v>0</v>
      </c>
      <c r="F18" s="77">
        <f>$F$6-INPUT!F16</f>
        <v>0</v>
      </c>
      <c r="G18" s="77">
        <f>$F$6-INPUT!G16</f>
        <v>0</v>
      </c>
      <c r="H18" s="77">
        <f>$F$6-INPUT!H16</f>
        <v>0</v>
      </c>
      <c r="I18" s="77">
        <f>$F$6-INPUT!I16</f>
        <v>0</v>
      </c>
      <c r="J18" s="77">
        <f>$F$6-INPUT!J16</f>
        <v>0</v>
      </c>
      <c r="K18" s="77">
        <f>$F$6-INPUT!K16</f>
        <v>0</v>
      </c>
      <c r="L18" s="77">
        <f>$F$6-INPUT!L16</f>
        <v>0</v>
      </c>
      <c r="M18" s="119">
        <f>$F$6-INPUT!M16</f>
        <v>0</v>
      </c>
      <c r="N18" s="21"/>
      <c r="O18" s="87"/>
      <c r="P18" s="17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</row>
    <row r="19" spans="1:52" ht="20" customHeight="1" x14ac:dyDescent="0.35">
      <c r="A19" s="72"/>
      <c r="B19" s="76" t="s">
        <v>15</v>
      </c>
      <c r="C19" s="118">
        <f>$F$6-INPUT!C17</f>
        <v>0</v>
      </c>
      <c r="D19" s="77">
        <f>$F$6-INPUT!D17</f>
        <v>0</v>
      </c>
      <c r="E19" s="77">
        <f>$F$6-INPUT!E17</f>
        <v>0</v>
      </c>
      <c r="F19" s="77">
        <f>$F$6-INPUT!F17</f>
        <v>0</v>
      </c>
      <c r="G19" s="77">
        <f>$F$6-INPUT!G17</f>
        <v>0</v>
      </c>
      <c r="H19" s="77">
        <f>$F$6-INPUT!H17</f>
        <v>0</v>
      </c>
      <c r="I19" s="77">
        <f>$F$6-INPUT!I17</f>
        <v>0</v>
      </c>
      <c r="J19" s="77">
        <f>$F$6-INPUT!J17</f>
        <v>0</v>
      </c>
      <c r="K19" s="77">
        <f>$F$6-INPUT!K17</f>
        <v>0</v>
      </c>
      <c r="L19" s="77">
        <f>$F$6-INPUT!L17</f>
        <v>0</v>
      </c>
      <c r="M19" s="119">
        <f>$F$6-INPUT!M17</f>
        <v>0</v>
      </c>
      <c r="N19" s="21"/>
      <c r="O19" s="87"/>
      <c r="P19" s="17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</row>
    <row r="20" spans="1:52" ht="20" customHeight="1" thickBot="1" x14ac:dyDescent="0.4">
      <c r="A20" s="72"/>
      <c r="B20" s="76" t="s">
        <v>16</v>
      </c>
      <c r="C20" s="120">
        <f>$F$6-INPUT!C18</f>
        <v>0</v>
      </c>
      <c r="D20" s="121">
        <f>$F$6-INPUT!D18</f>
        <v>0</v>
      </c>
      <c r="E20" s="121">
        <f>$F$6-INPUT!E18</f>
        <v>0</v>
      </c>
      <c r="F20" s="121">
        <f>$F$6-INPUT!F18</f>
        <v>0</v>
      </c>
      <c r="G20" s="121">
        <f>$F$6-INPUT!G18</f>
        <v>0</v>
      </c>
      <c r="H20" s="121">
        <f>$F$6-INPUT!H18</f>
        <v>0</v>
      </c>
      <c r="I20" s="121">
        <f>$F$6-INPUT!I18</f>
        <v>0</v>
      </c>
      <c r="J20" s="121">
        <f>$F$6-INPUT!J18</f>
        <v>0</v>
      </c>
      <c r="K20" s="121">
        <f>$F$6-INPUT!K18</f>
        <v>0</v>
      </c>
      <c r="L20" s="121">
        <f>$F$6-INPUT!L18</f>
        <v>0</v>
      </c>
      <c r="M20" s="122">
        <f>$F$6-INPUT!M18</f>
        <v>0</v>
      </c>
      <c r="N20" s="21"/>
      <c r="O20" s="87"/>
      <c r="P20" s="17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</row>
    <row r="21" spans="1:52" ht="20" customHeight="1" x14ac:dyDescent="0.35">
      <c r="A21" s="72"/>
      <c r="B21" s="79" t="s">
        <v>44</v>
      </c>
      <c r="C21" s="76" t="s">
        <v>6</v>
      </c>
      <c r="D21" s="76" t="s">
        <v>7</v>
      </c>
      <c r="E21" s="76" t="s">
        <v>8</v>
      </c>
      <c r="F21" s="76" t="s">
        <v>9</v>
      </c>
      <c r="G21" s="76" t="s">
        <v>10</v>
      </c>
      <c r="H21" s="76" t="s">
        <v>11</v>
      </c>
      <c r="I21" s="76" t="s">
        <v>12</v>
      </c>
      <c r="J21" s="76" t="s">
        <v>13</v>
      </c>
      <c r="K21" s="76" t="s">
        <v>14</v>
      </c>
      <c r="L21" s="76" t="s">
        <v>15</v>
      </c>
      <c r="M21" s="76" t="s">
        <v>16</v>
      </c>
      <c r="N21" s="21" t="s">
        <v>45</v>
      </c>
      <c r="O21" s="87"/>
      <c r="P21" s="17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</row>
    <row r="22" spans="1:52" ht="15.5" x14ac:dyDescent="0.35">
      <c r="A22" s="72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21"/>
      <c r="P22" s="17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</row>
    <row r="23" spans="1:52" ht="16" thickBot="1" x14ac:dyDescent="0.4">
      <c r="A23" s="72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175"/>
      <c r="P23" s="17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</row>
    <row r="24" spans="1:52" ht="20" customHeight="1" thickBot="1" x14ac:dyDescent="0.4">
      <c r="A24" s="72"/>
      <c r="B24" s="217" t="s">
        <v>90</v>
      </c>
      <c r="C24" s="218"/>
      <c r="D24" s="218"/>
      <c r="E24" s="157">
        <f>F6</f>
        <v>0</v>
      </c>
      <c r="F24" s="87"/>
      <c r="G24" s="155" t="s">
        <v>86</v>
      </c>
      <c r="H24" s="156"/>
      <c r="I24" s="156"/>
      <c r="J24" s="80">
        <f>MAX(C10:N20)</f>
        <v>0</v>
      </c>
      <c r="K24" s="87"/>
      <c r="L24" s="155" t="s">
        <v>87</v>
      </c>
      <c r="M24" s="156"/>
      <c r="N24" s="156"/>
      <c r="O24" s="81">
        <f>MIN(C10:N20)</f>
        <v>0</v>
      </c>
      <c r="P24" s="82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</row>
    <row r="25" spans="1:52" ht="20" customHeight="1" thickBot="1" x14ac:dyDescent="0.4">
      <c r="A25" s="72"/>
      <c r="B25" s="222" t="s">
        <v>91</v>
      </c>
      <c r="C25" s="223"/>
      <c r="D25" s="223"/>
      <c r="E25" s="84">
        <f>COUNTIFS(C10:M20,"&gt;=-1",C10:M20,"&lt;=1")/COUNT(C10:M20)</f>
        <v>1</v>
      </c>
      <c r="F25" s="87"/>
      <c r="G25" s="155" t="s">
        <v>39</v>
      </c>
      <c r="H25" s="156"/>
      <c r="I25" s="156"/>
      <c r="J25" s="85">
        <f>COUNTIF(C10:N20,"&gt;1")/COUNT(C10:N20)</f>
        <v>0</v>
      </c>
      <c r="K25" s="87"/>
      <c r="L25" s="155" t="s">
        <v>25</v>
      </c>
      <c r="M25" s="156"/>
      <c r="N25" s="156"/>
      <c r="O25" s="86">
        <f>COUNTIF(C10:N20,"&lt;-1")/COUNT(C10:N20)</f>
        <v>0</v>
      </c>
      <c r="P25" s="82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</row>
    <row r="26" spans="1:52" ht="15.5" x14ac:dyDescent="0.35">
      <c r="A26" s="72"/>
      <c r="B26" s="49"/>
      <c r="C26" s="49"/>
      <c r="D26" s="49"/>
      <c r="E26" s="47"/>
      <c r="F26" s="49"/>
      <c r="G26" s="49"/>
      <c r="H26" s="49"/>
      <c r="I26" s="87"/>
      <c r="J26" s="87"/>
      <c r="K26" s="87"/>
      <c r="L26" s="87"/>
      <c r="M26" s="87"/>
      <c r="N26" s="87"/>
      <c r="O26" s="87"/>
      <c r="P26" s="82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</row>
    <row r="27" spans="1:52" ht="16" thickBot="1" x14ac:dyDescent="0.4">
      <c r="A27" s="72"/>
      <c r="B27" s="46" t="s">
        <v>51</v>
      </c>
      <c r="C27" s="47"/>
      <c r="D27" s="47"/>
      <c r="E27" s="47"/>
      <c r="F27" s="49"/>
      <c r="G27" s="49"/>
      <c r="H27" s="49"/>
      <c r="I27" s="49"/>
      <c r="J27" s="49"/>
      <c r="K27" s="49"/>
      <c r="L27" s="49"/>
      <c r="M27" s="49"/>
      <c r="N27" s="47"/>
      <c r="O27" s="47"/>
      <c r="P27" s="82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</row>
    <row r="28" spans="1:52" ht="16" thickBot="1" x14ac:dyDescent="0.4">
      <c r="A28" s="72"/>
      <c r="B28" s="47"/>
      <c r="C28" s="88" t="s">
        <v>38</v>
      </c>
      <c r="D28" s="137">
        <v>32</v>
      </c>
      <c r="E28" s="49" t="s">
        <v>33</v>
      </c>
      <c r="F28" s="224" t="s">
        <v>53</v>
      </c>
      <c r="G28" s="225"/>
      <c r="H28" s="166">
        <f>D28*D29</f>
        <v>1024</v>
      </c>
      <c r="I28" s="87" t="s">
        <v>52</v>
      </c>
      <c r="J28" s="155" t="s">
        <v>49</v>
      </c>
      <c r="K28" s="156"/>
      <c r="L28" s="156"/>
      <c r="M28" s="168">
        <f>SUMIF(C10:N20,"&lt;0")*H29/1000*(-1)</f>
        <v>0</v>
      </c>
      <c r="N28" s="87" t="s">
        <v>48</v>
      </c>
      <c r="O28" s="87"/>
      <c r="P28" s="82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</row>
    <row r="29" spans="1:52" ht="16" thickBot="1" x14ac:dyDescent="0.4">
      <c r="A29" s="72"/>
      <c r="B29" s="47"/>
      <c r="C29" s="88" t="s">
        <v>37</v>
      </c>
      <c r="D29" s="137">
        <v>32</v>
      </c>
      <c r="E29" s="49" t="s">
        <v>33</v>
      </c>
      <c r="F29" s="224" t="s">
        <v>54</v>
      </c>
      <c r="G29" s="225"/>
      <c r="H29" s="167">
        <f>D28*D29/COUNT(C10:M20)</f>
        <v>8.4628099173553721</v>
      </c>
      <c r="I29" s="87" t="s">
        <v>52</v>
      </c>
      <c r="J29" s="155" t="s">
        <v>50</v>
      </c>
      <c r="K29" s="156"/>
      <c r="L29" s="156"/>
      <c r="M29" s="169">
        <f>SUMIF(C10:N20,"&gt;0")*H29/1000</f>
        <v>0</v>
      </c>
      <c r="N29" s="87" t="s">
        <v>48</v>
      </c>
      <c r="O29" s="87"/>
      <c r="P29" s="82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</row>
    <row r="30" spans="1:52" ht="15.5" x14ac:dyDescent="0.35">
      <c r="A30" s="89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90"/>
      <c r="O30" s="61"/>
      <c r="P30" s="62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</row>
    <row r="31" spans="1:52" ht="15.5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</row>
    <row r="32" spans="1:52" ht="15.5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</row>
    <row r="33" spans="1:52" ht="15.5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</row>
    <row r="34" spans="1:52" ht="15.5" x14ac:dyDescent="0.3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</row>
    <row r="35" spans="1:52" ht="15.5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</row>
    <row r="36" spans="1:52" ht="15.5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</row>
    <row r="37" spans="1:52" ht="15.5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</row>
    <row r="38" spans="1:52" ht="15.5" x14ac:dyDescent="0.3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</row>
    <row r="39" spans="1:52" ht="15.5" x14ac:dyDescent="0.3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</row>
    <row r="40" spans="1:52" ht="15.5" x14ac:dyDescent="0.3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</row>
    <row r="41" spans="1:52" ht="15.5" x14ac:dyDescent="0.3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</row>
    <row r="42" spans="1:52" ht="15.5" x14ac:dyDescent="0.3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</row>
    <row r="43" spans="1:52" ht="15.5" x14ac:dyDescent="0.3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</row>
    <row r="44" spans="1:52" ht="15.5" x14ac:dyDescent="0.3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</row>
    <row r="45" spans="1:52" ht="15.5" x14ac:dyDescent="0.3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</row>
    <row r="46" spans="1:52" ht="15.5" x14ac:dyDescent="0.3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</row>
    <row r="47" spans="1:52" ht="15.5" x14ac:dyDescent="0.3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</row>
    <row r="48" spans="1:52" ht="15.5" x14ac:dyDescent="0.3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</row>
    <row r="49" spans="1:52" ht="15.5" x14ac:dyDescent="0.3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</row>
    <row r="50" spans="1:52" ht="15.5" x14ac:dyDescent="0.3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</row>
    <row r="51" spans="1:52" ht="15.5" x14ac:dyDescent="0.3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</row>
    <row r="52" spans="1:52" ht="15.5" x14ac:dyDescent="0.3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</row>
    <row r="53" spans="1:52" ht="15.5" x14ac:dyDescent="0.3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</row>
    <row r="54" spans="1:52" ht="15.5" x14ac:dyDescent="0.3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</row>
    <row r="55" spans="1:52" ht="15.5" x14ac:dyDescent="0.3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</row>
    <row r="56" spans="1:52" ht="15.5" x14ac:dyDescent="0.3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</row>
    <row r="57" spans="1:52" ht="15.5" x14ac:dyDescent="0.3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</row>
    <row r="58" spans="1:52" ht="15.5" x14ac:dyDescent="0.3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</row>
    <row r="59" spans="1:52" ht="15.5" x14ac:dyDescent="0.3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</row>
    <row r="60" spans="1:52" ht="15.5" x14ac:dyDescent="0.3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</row>
    <row r="61" spans="1:52" ht="15.5" x14ac:dyDescent="0.3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</row>
    <row r="62" spans="1:52" ht="15.5" x14ac:dyDescent="0.3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</row>
    <row r="63" spans="1:52" ht="15.5" x14ac:dyDescent="0.3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</row>
    <row r="64" spans="1:52" ht="15.5" x14ac:dyDescent="0.3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</row>
    <row r="65" spans="1:52" ht="15.5" x14ac:dyDescent="0.3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</row>
    <row r="66" spans="1:52" ht="15.5" x14ac:dyDescent="0.3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</row>
    <row r="67" spans="1:52" ht="15.5" x14ac:dyDescent="0.3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</row>
    <row r="68" spans="1:52" ht="15.5" x14ac:dyDescent="0.3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</row>
    <row r="69" spans="1:52" ht="15.5" x14ac:dyDescent="0.3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</row>
    <row r="70" spans="1:52" ht="15.5" x14ac:dyDescent="0.3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</row>
    <row r="71" spans="1:52" ht="15.5" x14ac:dyDescent="0.3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</row>
    <row r="72" spans="1:52" ht="15.5" x14ac:dyDescent="0.3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</row>
    <row r="73" spans="1:52" ht="15.5" x14ac:dyDescent="0.3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</row>
    <row r="74" spans="1:52" ht="15.5" x14ac:dyDescent="0.3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</row>
    <row r="75" spans="1:52" ht="15.5" x14ac:dyDescent="0.3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</row>
    <row r="76" spans="1:52" ht="15.5" x14ac:dyDescent="0.3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</row>
    <row r="77" spans="1:52" ht="15.5" x14ac:dyDescent="0.3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</row>
    <row r="78" spans="1:52" ht="15.5" x14ac:dyDescent="0.3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</row>
    <row r="79" spans="1:52" ht="15.5" x14ac:dyDescent="0.3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</row>
    <row r="80" spans="1:52" ht="15.5" x14ac:dyDescent="0.3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</row>
    <row r="81" spans="1:52" ht="15.5" x14ac:dyDescent="0.3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</row>
    <row r="82" spans="1:52" ht="15.5" x14ac:dyDescent="0.3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</row>
    <row r="83" spans="1:52" ht="15.5" x14ac:dyDescent="0.3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</row>
    <row r="84" spans="1:52" ht="15.5" x14ac:dyDescent="0.3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</row>
    <row r="85" spans="1:52" ht="15.5" x14ac:dyDescent="0.3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</row>
    <row r="86" spans="1:52" ht="15.5" x14ac:dyDescent="0.3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</row>
    <row r="87" spans="1:52" ht="15.5" x14ac:dyDescent="0.3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</row>
    <row r="88" spans="1:52" ht="15.5" x14ac:dyDescent="0.3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</row>
    <row r="89" spans="1:52" ht="15.5" x14ac:dyDescent="0.3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</row>
    <row r="90" spans="1:52" ht="15.5" x14ac:dyDescent="0.3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</row>
    <row r="91" spans="1:52" ht="15.5" x14ac:dyDescent="0.3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</row>
    <row r="92" spans="1:52" ht="15.5" x14ac:dyDescent="0.3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</row>
    <row r="93" spans="1:52" ht="15.5" x14ac:dyDescent="0.3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</row>
  </sheetData>
  <sheetProtection algorithmName="SHA-512" hashValue="iIMprgJRaYUYkeB8TiFvwQ50uyaignIa+sbv56KWVV/mPpJEme0g+1wIwWNaPttPc5uIubzbd/siESnFq35LGg==" saltValue="Q1Qu8fOHlsJBxoAHLR0z4Q==" spinCount="100000" sheet="1" objects="1" scenarios="1"/>
  <mergeCells count="13">
    <mergeCell ref="I7:J7"/>
    <mergeCell ref="I8:J8"/>
    <mergeCell ref="B24:D24"/>
    <mergeCell ref="B25:D25"/>
    <mergeCell ref="F29:G29"/>
    <mergeCell ref="F28:G28"/>
    <mergeCell ref="K3:M3"/>
    <mergeCell ref="K4:M4"/>
    <mergeCell ref="C6:E6"/>
    <mergeCell ref="F6:G6"/>
    <mergeCell ref="I6:J6"/>
    <mergeCell ref="D3:G3"/>
    <mergeCell ref="D4:G4"/>
  </mergeCells>
  <phoneticPr fontId="34" type="noConversion"/>
  <conditionalFormatting sqref="C10:M20">
    <cfRule type="cellIs" dxfId="2" priority="1" operator="between">
      <formula>-1</formula>
      <formula>1</formula>
    </cfRule>
    <cfRule type="cellIs" dxfId="1" priority="2" operator="greaterThan">
      <formula>1</formula>
    </cfRule>
    <cfRule type="cellIs" dxfId="0" priority="3" operator="lessThan">
      <formula>-1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99" orientation="landscape" horizontalDpi="4294967293" verticalDpi="0" r:id="rId1"/>
  <headerFooter>
    <oddFooter>&amp;L&amp;F&amp;C&amp;A&amp;R&amp;D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1E49-8CE5-4765-8DA8-329271DF6FC6}">
  <sheetPr>
    <pageSetUpPr fitToPage="1"/>
  </sheetPr>
  <dimension ref="A1:AN93"/>
  <sheetViews>
    <sheetView zoomScale="70" zoomScaleNormal="70" workbookViewId="0">
      <selection activeCell="B1" sqref="B1"/>
    </sheetView>
  </sheetViews>
  <sheetFormatPr defaultColWidth="8.81640625" defaultRowHeight="14.5" x14ac:dyDescent="0.35"/>
  <cols>
    <col min="1" max="1" width="3" style="16" customWidth="1"/>
    <col min="2" max="2" width="6" style="16" customWidth="1"/>
    <col min="3" max="15" width="8.7265625" style="16" customWidth="1"/>
    <col min="16" max="23" width="8.81640625" style="16"/>
    <col min="24" max="40" width="9.1796875" style="16" customWidth="1"/>
    <col min="41" max="16384" width="8.81640625" style="16"/>
  </cols>
  <sheetData>
    <row r="1" spans="1:40" s="44" customFormat="1" ht="24" customHeight="1" x14ac:dyDescent="0.35">
      <c r="A1" s="40"/>
      <c r="B1" s="174" t="str">
        <f>INPUT!B1</f>
        <v>BowlsSA  Green Levels Points - Revision 6X1 for 31 to 33 m greens, 3m spacing (11x11)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70" t="s">
        <v>74</v>
      </c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</row>
    <row r="2" spans="1:40" s="44" customFormat="1" ht="20" customHeight="1" x14ac:dyDescent="0.35">
      <c r="A2" s="5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6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</row>
    <row r="3" spans="1:40" s="44" customFormat="1" ht="24" customHeight="1" x14ac:dyDescent="0.35">
      <c r="A3" s="54"/>
      <c r="B3" s="50" t="s">
        <v>1</v>
      </c>
      <c r="D3" s="158"/>
      <c r="E3" s="159"/>
      <c r="F3" s="160"/>
      <c r="G3" s="49"/>
      <c r="H3" s="91" t="s">
        <v>88</v>
      </c>
      <c r="I3" s="161"/>
      <c r="J3" s="162"/>
      <c r="K3" s="163"/>
      <c r="L3" s="64"/>
      <c r="M3" s="50" t="s">
        <v>69</v>
      </c>
      <c r="N3" s="49"/>
      <c r="O3" s="66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</row>
    <row r="4" spans="1:40" s="44" customFormat="1" ht="24" customHeight="1" x14ac:dyDescent="0.35">
      <c r="A4" s="54"/>
      <c r="B4" s="50" t="s">
        <v>3</v>
      </c>
      <c r="D4" s="158"/>
      <c r="E4" s="159"/>
      <c r="F4" s="160"/>
      <c r="G4" s="49"/>
      <c r="H4" s="91" t="s">
        <v>4</v>
      </c>
      <c r="I4" s="161"/>
      <c r="J4" s="162"/>
      <c r="K4" s="163"/>
      <c r="L4" s="64"/>
      <c r="M4" s="161"/>
      <c r="N4" s="163"/>
      <c r="O4" s="66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</row>
    <row r="5" spans="1:40" s="44" customFormat="1" ht="20" customHeight="1" thickBot="1" x14ac:dyDescent="0.4">
      <c r="A5" s="54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9"/>
      <c r="O5" s="66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</row>
    <row r="6" spans="1:40" s="44" customFormat="1" ht="28" customHeight="1" thickBot="1" x14ac:dyDescent="0.4">
      <c r="A6" s="54"/>
      <c r="B6" s="109" t="s">
        <v>43</v>
      </c>
      <c r="C6" s="190" t="s">
        <v>6</v>
      </c>
      <c r="D6" s="191" t="s">
        <v>7</v>
      </c>
      <c r="E6" s="192" t="s">
        <v>8</v>
      </c>
      <c r="F6" s="193" t="s">
        <v>9</v>
      </c>
      <c r="G6" s="190" t="s">
        <v>10</v>
      </c>
      <c r="H6" s="191" t="s">
        <v>11</v>
      </c>
      <c r="I6" s="190" t="s">
        <v>12</v>
      </c>
      <c r="J6" s="191" t="s">
        <v>13</v>
      </c>
      <c r="K6" s="190" t="s">
        <v>14</v>
      </c>
      <c r="L6" s="191" t="s">
        <v>15</v>
      </c>
      <c r="M6" s="194" t="s">
        <v>16</v>
      </c>
      <c r="N6" s="46" t="s">
        <v>42</v>
      </c>
      <c r="O6" s="181"/>
      <c r="P6" s="92"/>
      <c r="Q6" s="92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</row>
    <row r="7" spans="1:40" s="44" customFormat="1" ht="28" customHeight="1" x14ac:dyDescent="0.35">
      <c r="A7" s="54"/>
      <c r="B7" s="126" t="s">
        <v>6</v>
      </c>
      <c r="C7" s="94"/>
      <c r="D7" s="93"/>
      <c r="E7" s="130"/>
      <c r="F7" s="133"/>
      <c r="G7" s="94"/>
      <c r="H7" s="93"/>
      <c r="I7" s="94"/>
      <c r="J7" s="93"/>
      <c r="K7" s="94"/>
      <c r="L7" s="93"/>
      <c r="M7" s="183"/>
      <c r="N7" s="49"/>
      <c r="O7" s="66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</row>
    <row r="8" spans="1:40" s="44" customFormat="1" ht="28" customHeight="1" thickBot="1" x14ac:dyDescent="0.4">
      <c r="A8" s="54"/>
      <c r="B8" s="127" t="s">
        <v>7</v>
      </c>
      <c r="C8" s="129"/>
      <c r="D8" s="125"/>
      <c r="E8" s="131"/>
      <c r="F8" s="134"/>
      <c r="G8" s="129"/>
      <c r="H8" s="125"/>
      <c r="I8" s="129"/>
      <c r="J8" s="125"/>
      <c r="K8" s="129"/>
      <c r="L8" s="125"/>
      <c r="M8" s="184"/>
      <c r="N8" s="49"/>
      <c r="O8" s="66"/>
      <c r="P8" s="92"/>
      <c r="Q8" s="92"/>
      <c r="R8" s="43"/>
      <c r="S8" s="43"/>
      <c r="T8" s="178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</row>
    <row r="9" spans="1:40" ht="28" customHeight="1" x14ac:dyDescent="0.35">
      <c r="A9" s="32"/>
      <c r="B9" s="128" t="s">
        <v>8</v>
      </c>
      <c r="C9" s="123"/>
      <c r="D9" s="124"/>
      <c r="E9" s="132"/>
      <c r="F9" s="135"/>
      <c r="G9" s="123"/>
      <c r="H9" s="124"/>
      <c r="I9" s="123"/>
      <c r="J9" s="124"/>
      <c r="K9" s="123"/>
      <c r="L9" s="124"/>
      <c r="M9" s="185"/>
      <c r="N9" s="49"/>
      <c r="O9" s="66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</row>
    <row r="10" spans="1:40" ht="28" customHeight="1" thickBot="1" x14ac:dyDescent="0.4">
      <c r="A10" s="32"/>
      <c r="B10" s="127" t="s">
        <v>9</v>
      </c>
      <c r="C10" s="129"/>
      <c r="D10" s="125"/>
      <c r="E10" s="131"/>
      <c r="F10" s="134"/>
      <c r="G10" s="129"/>
      <c r="H10" s="125"/>
      <c r="I10" s="129"/>
      <c r="J10" s="125"/>
      <c r="K10" s="129"/>
      <c r="L10" s="125"/>
      <c r="M10" s="184"/>
      <c r="N10" s="49"/>
      <c r="O10" s="66"/>
      <c r="P10" s="92"/>
      <c r="Q10" s="92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</row>
    <row r="11" spans="1:40" ht="28" customHeight="1" x14ac:dyDescent="0.35">
      <c r="A11" s="32"/>
      <c r="B11" s="126" t="s">
        <v>10</v>
      </c>
      <c r="C11" s="94"/>
      <c r="D11" s="93"/>
      <c r="E11" s="130"/>
      <c r="F11" s="133"/>
      <c r="G11" s="94"/>
      <c r="H11" s="93"/>
      <c r="I11" s="94"/>
      <c r="J11" s="93"/>
      <c r="K11" s="94"/>
      <c r="L11" s="93"/>
      <c r="M11" s="183"/>
      <c r="N11" s="49"/>
      <c r="O11" s="66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</row>
    <row r="12" spans="1:40" ht="28" customHeight="1" thickBot="1" x14ac:dyDescent="0.4">
      <c r="A12" s="32"/>
      <c r="B12" s="127" t="s">
        <v>11</v>
      </c>
      <c r="C12" s="129"/>
      <c r="D12" s="125"/>
      <c r="E12" s="131"/>
      <c r="F12" s="134"/>
      <c r="G12" s="129"/>
      <c r="H12" s="125"/>
      <c r="I12" s="129"/>
      <c r="J12" s="125"/>
      <c r="K12" s="129"/>
      <c r="L12" s="125"/>
      <c r="M12" s="184"/>
      <c r="N12" s="49"/>
      <c r="O12" s="66"/>
      <c r="P12" s="92"/>
      <c r="Q12" s="92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0" ht="28" customHeight="1" x14ac:dyDescent="0.35">
      <c r="A13" s="32"/>
      <c r="B13" s="128" t="s">
        <v>12</v>
      </c>
      <c r="C13" s="123"/>
      <c r="D13" s="124"/>
      <c r="E13" s="132"/>
      <c r="F13" s="135"/>
      <c r="G13" s="123"/>
      <c r="H13" s="124"/>
      <c r="I13" s="123"/>
      <c r="J13" s="124"/>
      <c r="K13" s="123"/>
      <c r="L13" s="124"/>
      <c r="M13" s="185"/>
      <c r="N13" s="49"/>
      <c r="O13" s="66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</row>
    <row r="14" spans="1:40" ht="28" customHeight="1" thickBot="1" x14ac:dyDescent="0.4">
      <c r="A14" s="32"/>
      <c r="B14" s="127" t="s">
        <v>13</v>
      </c>
      <c r="C14" s="129"/>
      <c r="D14" s="125"/>
      <c r="E14" s="131"/>
      <c r="F14" s="134"/>
      <c r="G14" s="129"/>
      <c r="H14" s="125"/>
      <c r="I14" s="129"/>
      <c r="J14" s="125"/>
      <c r="K14" s="129"/>
      <c r="L14" s="125"/>
      <c r="M14" s="184"/>
      <c r="N14" s="49"/>
      <c r="O14" s="66"/>
      <c r="P14" s="92"/>
      <c r="Q14" s="92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1:40" ht="28" customHeight="1" x14ac:dyDescent="0.35">
      <c r="A15" s="32"/>
      <c r="B15" s="126" t="s">
        <v>14</v>
      </c>
      <c r="C15" s="94"/>
      <c r="D15" s="93"/>
      <c r="E15" s="130"/>
      <c r="F15" s="133"/>
      <c r="G15" s="94"/>
      <c r="H15" s="93"/>
      <c r="I15" s="94"/>
      <c r="J15" s="93"/>
      <c r="K15" s="123"/>
      <c r="L15" s="124"/>
      <c r="M15" s="183"/>
      <c r="N15" s="49"/>
      <c r="O15" s="66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1:40" ht="28" customHeight="1" thickBot="1" x14ac:dyDescent="0.4">
      <c r="A16" s="32"/>
      <c r="B16" s="127" t="s">
        <v>15</v>
      </c>
      <c r="C16" s="129"/>
      <c r="D16" s="125"/>
      <c r="E16" s="131"/>
      <c r="F16" s="134"/>
      <c r="G16" s="129"/>
      <c r="H16" s="125"/>
      <c r="I16" s="129"/>
      <c r="J16" s="125"/>
      <c r="K16" s="129"/>
      <c r="L16" s="125"/>
      <c r="M16" s="184"/>
      <c r="N16" s="49"/>
      <c r="O16" s="66"/>
      <c r="P16" s="92"/>
      <c r="Q16" s="92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</row>
    <row r="17" spans="1:40" ht="28" customHeight="1" thickBot="1" x14ac:dyDescent="0.4">
      <c r="A17" s="32"/>
      <c r="B17" s="186" t="s">
        <v>16</v>
      </c>
      <c r="C17" s="187"/>
      <c r="D17" s="177"/>
      <c r="E17" s="176"/>
      <c r="F17" s="188"/>
      <c r="G17" s="187"/>
      <c r="H17" s="177"/>
      <c r="I17" s="187"/>
      <c r="J17" s="177"/>
      <c r="K17" s="176"/>
      <c r="L17" s="177"/>
      <c r="M17" s="189"/>
      <c r="N17" s="49"/>
      <c r="O17" s="66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0" ht="29.4" customHeight="1" x14ac:dyDescent="0.35">
      <c r="A18" s="95"/>
      <c r="B18" s="179" t="s">
        <v>44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180" t="s">
        <v>45</v>
      </c>
      <c r="O18" s="182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0" ht="15.5" x14ac:dyDescent="0.35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</row>
    <row r="20" spans="1:40" ht="15.5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</row>
    <row r="21" spans="1:40" ht="15.5" x14ac:dyDescent="0.3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</row>
    <row r="22" spans="1:40" ht="15.5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</row>
    <row r="23" spans="1:40" ht="15.5" x14ac:dyDescent="0.35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</row>
    <row r="24" spans="1:40" ht="15.5" x14ac:dyDescent="0.3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</row>
    <row r="25" spans="1:40" ht="15.5" x14ac:dyDescent="0.35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</row>
    <row r="26" spans="1:40" ht="15.5" x14ac:dyDescent="0.3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</row>
    <row r="27" spans="1:40" ht="15.5" x14ac:dyDescent="0.35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</row>
    <row r="28" spans="1:40" ht="15.5" x14ac:dyDescent="0.35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</row>
    <row r="29" spans="1:40" ht="15.5" x14ac:dyDescent="0.35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</row>
    <row r="30" spans="1:40" ht="15.5" x14ac:dyDescent="0.3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</row>
    <row r="31" spans="1:40" ht="15.5" x14ac:dyDescent="0.35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</row>
    <row r="32" spans="1:40" ht="15.5" x14ac:dyDescent="0.35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</row>
    <row r="33" spans="1:40" ht="15.5" x14ac:dyDescent="0.35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</row>
    <row r="34" spans="1:40" ht="15.5" x14ac:dyDescent="0.35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</row>
    <row r="35" spans="1:40" ht="15.5" x14ac:dyDescent="0.35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</row>
    <row r="36" spans="1:40" ht="15.5" x14ac:dyDescent="0.3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</row>
    <row r="37" spans="1:40" ht="15.5" x14ac:dyDescent="0.3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</row>
    <row r="38" spans="1:40" ht="15.5" x14ac:dyDescent="0.3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</row>
    <row r="39" spans="1:40" ht="15.5" x14ac:dyDescent="0.3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</row>
    <row r="40" spans="1:40" ht="15.5" x14ac:dyDescent="0.35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</row>
    <row r="41" spans="1:40" ht="15.5" x14ac:dyDescent="0.35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</row>
    <row r="42" spans="1:40" ht="15.5" x14ac:dyDescent="0.3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</row>
    <row r="43" spans="1:40" ht="15.5" x14ac:dyDescent="0.3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</row>
    <row r="44" spans="1:40" ht="15.5" x14ac:dyDescent="0.3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</row>
    <row r="45" spans="1:40" ht="15.5" x14ac:dyDescent="0.3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</row>
    <row r="46" spans="1:40" ht="15.5" x14ac:dyDescent="0.3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</row>
    <row r="47" spans="1:40" ht="15.5" x14ac:dyDescent="0.35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</row>
    <row r="48" spans="1:40" ht="15.5" x14ac:dyDescent="0.35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</row>
    <row r="49" spans="1:40" ht="15.5" x14ac:dyDescent="0.3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</row>
    <row r="50" spans="1:40" ht="15.5" x14ac:dyDescent="0.3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</row>
    <row r="51" spans="1:40" ht="15.5" x14ac:dyDescent="0.3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</row>
    <row r="52" spans="1:40" ht="15.5" x14ac:dyDescent="0.3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</row>
    <row r="53" spans="1:40" ht="15.5" x14ac:dyDescent="0.3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</row>
    <row r="54" spans="1:40" ht="15.5" x14ac:dyDescent="0.3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</row>
    <row r="55" spans="1:40" ht="15.5" x14ac:dyDescent="0.35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</row>
    <row r="56" spans="1:40" ht="15.5" x14ac:dyDescent="0.3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</row>
    <row r="57" spans="1:40" ht="15.5" x14ac:dyDescent="0.3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</row>
    <row r="58" spans="1:40" ht="15.5" x14ac:dyDescent="0.3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</row>
    <row r="59" spans="1:40" ht="15.5" x14ac:dyDescent="0.3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</row>
    <row r="60" spans="1:40" ht="15.5" x14ac:dyDescent="0.3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</row>
    <row r="61" spans="1:40" ht="15.5" x14ac:dyDescent="0.35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</row>
    <row r="62" spans="1:40" ht="15.5" x14ac:dyDescent="0.3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</row>
    <row r="63" spans="1:40" ht="15.5" x14ac:dyDescent="0.3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</row>
    <row r="64" spans="1:40" ht="15.5" x14ac:dyDescent="0.35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</row>
    <row r="65" spans="1:40" ht="15.5" x14ac:dyDescent="0.35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</row>
    <row r="66" spans="1:40" ht="15.5" x14ac:dyDescent="0.35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</row>
    <row r="67" spans="1:40" ht="15.5" x14ac:dyDescent="0.3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</row>
    <row r="68" spans="1:40" ht="15.5" x14ac:dyDescent="0.3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</row>
    <row r="69" spans="1:40" ht="15.5" x14ac:dyDescent="0.35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</row>
    <row r="70" spans="1:40" ht="15.5" x14ac:dyDescent="0.3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</row>
    <row r="71" spans="1:40" ht="15.5" x14ac:dyDescent="0.3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</row>
    <row r="72" spans="1:40" ht="15.5" x14ac:dyDescent="0.3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</row>
    <row r="73" spans="1:40" ht="15.5" x14ac:dyDescent="0.35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</row>
    <row r="74" spans="1:40" ht="15.5" x14ac:dyDescent="0.35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</row>
    <row r="75" spans="1:40" ht="15.5" x14ac:dyDescent="0.35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</row>
    <row r="76" spans="1:40" ht="15.5" x14ac:dyDescent="0.35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</row>
    <row r="77" spans="1:40" ht="15.5" x14ac:dyDescent="0.35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</row>
    <row r="78" spans="1:40" ht="15.5" x14ac:dyDescent="0.3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</row>
    <row r="79" spans="1:40" ht="15.5" x14ac:dyDescent="0.35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</row>
    <row r="80" spans="1:40" ht="15.5" x14ac:dyDescent="0.35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</row>
    <row r="81" spans="1:40" ht="15.5" x14ac:dyDescent="0.35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</row>
    <row r="82" spans="1:40" ht="15.5" x14ac:dyDescent="0.35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</row>
    <row r="83" spans="1:40" ht="15.5" x14ac:dyDescent="0.35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</row>
    <row r="84" spans="1:40" ht="15.5" x14ac:dyDescent="0.35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</row>
    <row r="85" spans="1:40" ht="15.5" x14ac:dyDescent="0.35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</row>
    <row r="86" spans="1:40" ht="15.5" x14ac:dyDescent="0.35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</row>
    <row r="87" spans="1:40" ht="15.5" x14ac:dyDescent="0.35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</row>
    <row r="88" spans="1:40" ht="15.5" x14ac:dyDescent="0.35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</row>
    <row r="89" spans="1:40" ht="15.5" x14ac:dyDescent="0.35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</row>
    <row r="90" spans="1:40" ht="15.5" x14ac:dyDescent="0.35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</row>
    <row r="91" spans="1:40" ht="15.5" x14ac:dyDescent="0.35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</row>
    <row r="92" spans="1:40" ht="15.5" x14ac:dyDescent="0.35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</row>
    <row r="93" spans="1:40" ht="15.5" x14ac:dyDescent="0.35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</sheetData>
  <sheetProtection algorithmName="SHA-512" hashValue="xiMzIQ13PhZsz6sctqX536gE0F2rFlMQrqFchu87FFzXwV+Xh2pWItwBFcaRxDxLwx0uhY/uZs4tXndkfr9pHQ==" saltValue="qb4uIAabotwihfXfjIBfjw==" spinCount="100000" sheet="1" objects="1" scenarios="1"/>
  <phoneticPr fontId="34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horizontalDpi="4294967293" verticalDpi="0" r:id="rId1"/>
  <headerFooter>
    <oddFooter>&amp;L&amp;F&amp;C&amp;A&amp;R&amp;D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INTRO</vt:lpstr>
      <vt:lpstr>INPUT</vt:lpstr>
      <vt:lpstr>BSA LEVEL POINTS</vt:lpstr>
      <vt:lpstr>Old Inner Points</vt:lpstr>
      <vt:lpstr>PROFILE</vt:lpstr>
      <vt:lpstr>RecordSheet</vt:lpstr>
      <vt:lpstr>'BSA LEVEL POINTS'!Print_Area</vt:lpstr>
      <vt:lpstr>INPUT!Print_Area</vt:lpstr>
      <vt:lpstr>INTRO!Print_Area</vt:lpstr>
      <vt:lpstr>'Old Inner Points'!Print_Area</vt:lpstr>
      <vt:lpstr>PROFILE!Print_Area</vt:lpstr>
      <vt:lpstr>RecordSheet!Print_Area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 Marais</dc:creator>
  <cp:lastModifiedBy>Mya Marx</cp:lastModifiedBy>
  <cp:lastPrinted>2026-08-11T18:10:55Z</cp:lastPrinted>
  <dcterms:created xsi:type="dcterms:W3CDTF">2026-04-29T09:43:30Z</dcterms:created>
  <dcterms:modified xsi:type="dcterms:W3CDTF">2026-09-16T14:42:56Z</dcterms:modified>
</cp:coreProperties>
</file>