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Ma\Dropbox\BSA Greens\BSA LEVELS version 6\Releases\6A 2m spacing\6A2 Sept 28 2026\"/>
    </mc:Choice>
  </mc:AlternateContent>
  <xr:revisionPtr revIDLastSave="0" documentId="8_{5A45BD5D-2F83-453B-BC38-4F64933EF636}" xr6:coauthVersionLast="47" xr6:coauthVersionMax="47" xr10:uidLastSave="{00000000-0000-0000-0000-000000000000}"/>
  <workbookProtection workbookAlgorithmName="SHA-512" workbookHashValue="Vg2J0DYxzLLHrYJPpoLjVoG0rwB1PuMuvpKJ+GzBBvMSKeP6O8AHIfuzjp29fdmgOmv2/7rkWC+BJJWMr/AU1g==" workbookSaltValue="D3rFZPaB7pAQxi46KRVhUg==" workbookSpinCount="100000" lockStructure="1"/>
  <bookViews>
    <workbookView xWindow="-108" yWindow="-108" windowWidth="23256" windowHeight="12576" xr2:uid="{90061D4B-4AF4-4F22-B03D-7A73A833318A}"/>
  </bookViews>
  <sheets>
    <sheet name="INTRO" sheetId="4" r:id="rId1"/>
    <sheet name="INPUT" sheetId="1" r:id="rId2"/>
    <sheet name="BSA LEVEL POINTS" sheetId="9" r:id="rId3"/>
    <sheet name="Old Inner Pts" sheetId="10" r:id="rId4"/>
    <sheet name="PROFILE" sheetId="3" r:id="rId5"/>
    <sheet name="RecordSheet" sheetId="7" r:id="rId6"/>
  </sheets>
  <definedNames>
    <definedName name="_xlnm.Print_Area" localSheetId="2">'BSA LEVEL POINTS'!$A$1:$U$32</definedName>
    <definedName name="_xlnm.Print_Area" localSheetId="1">INPUT!$A$1:$U$31</definedName>
    <definedName name="_xlnm.Print_Area" localSheetId="0">INTRO!$A$1:$J$57</definedName>
    <definedName name="_xlnm.Print_Area" localSheetId="3">'Old Inner Pts'!$A$1:$U$32</definedName>
    <definedName name="_xlnm.Print_Area" localSheetId="4">PROFILE!$A$1:$U$36</definedName>
    <definedName name="_xlnm.Print_Area" localSheetId="5">RecordSheet!$A$1:$V$25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" i="3" l="1"/>
  <c r="B1" i="10"/>
  <c r="B1" i="9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P11" i="3"/>
  <c r="Q11" i="3"/>
  <c r="R11" i="3"/>
  <c r="S11" i="3"/>
  <c r="T11" i="3"/>
  <c r="C12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C14" i="3"/>
  <c r="D14" i="3"/>
  <c r="E14" i="3"/>
  <c r="F14" i="3"/>
  <c r="G14" i="3"/>
  <c r="H14" i="3"/>
  <c r="I14" i="3"/>
  <c r="J14" i="3"/>
  <c r="K14" i="3"/>
  <c r="L14" i="3"/>
  <c r="M14" i="3"/>
  <c r="N14" i="3"/>
  <c r="O14" i="3"/>
  <c r="P14" i="3"/>
  <c r="Q14" i="3"/>
  <c r="R14" i="3"/>
  <c r="S14" i="3"/>
  <c r="T14" i="3"/>
  <c r="C15" i="3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T16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Q19" i="3"/>
  <c r="R19" i="3"/>
  <c r="S19" i="3"/>
  <c r="T19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C22" i="3"/>
  <c r="D22" i="3"/>
  <c r="E22" i="3"/>
  <c r="F22" i="3"/>
  <c r="G22" i="3"/>
  <c r="H22" i="3"/>
  <c r="I22" i="3"/>
  <c r="J22" i="3"/>
  <c r="K22" i="3"/>
  <c r="L22" i="3"/>
  <c r="M22" i="3"/>
  <c r="N22" i="3"/>
  <c r="O22" i="3"/>
  <c r="P22" i="3"/>
  <c r="Q22" i="3"/>
  <c r="R22" i="3"/>
  <c r="S22" i="3"/>
  <c r="T22" i="3"/>
  <c r="C23" i="3"/>
  <c r="D23" i="3"/>
  <c r="E23" i="3"/>
  <c r="F23" i="3"/>
  <c r="G23" i="3"/>
  <c r="H23" i="3"/>
  <c r="I23" i="3"/>
  <c r="J23" i="3"/>
  <c r="K23" i="3"/>
  <c r="L23" i="3"/>
  <c r="M23" i="3"/>
  <c r="N23" i="3"/>
  <c r="O23" i="3"/>
  <c r="P23" i="3"/>
  <c r="Q23" i="3"/>
  <c r="R23" i="3"/>
  <c r="S23" i="3"/>
  <c r="T23" i="3"/>
  <c r="C24" i="3"/>
  <c r="D24" i="3"/>
  <c r="E24" i="3"/>
  <c r="F24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C25" i="3"/>
  <c r="D25" i="3"/>
  <c r="E25" i="3"/>
  <c r="F25" i="3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T25" i="3"/>
  <c r="C26" i="3"/>
  <c r="D26" i="3"/>
  <c r="E26" i="3"/>
  <c r="F26" i="3"/>
  <c r="G26" i="3"/>
  <c r="H26" i="3"/>
  <c r="I26" i="3"/>
  <c r="J26" i="3"/>
  <c r="K26" i="3"/>
  <c r="L26" i="3"/>
  <c r="M26" i="3"/>
  <c r="N26" i="3"/>
  <c r="O26" i="3"/>
  <c r="P26" i="3"/>
  <c r="Q26" i="3"/>
  <c r="R26" i="3"/>
  <c r="S26" i="3"/>
  <c r="T26" i="3"/>
  <c r="C27" i="3"/>
  <c r="D27" i="3"/>
  <c r="E27" i="3"/>
  <c r="F27" i="3"/>
  <c r="G27" i="3"/>
  <c r="H27" i="3"/>
  <c r="I27" i="3"/>
  <c r="J27" i="3"/>
  <c r="K27" i="3"/>
  <c r="L27" i="3"/>
  <c r="M27" i="3"/>
  <c r="N27" i="3"/>
  <c r="O27" i="3"/>
  <c r="P27" i="3"/>
  <c r="Q27" i="3"/>
  <c r="R27" i="3"/>
  <c r="S27" i="3"/>
  <c r="T27" i="3"/>
  <c r="D10" i="3"/>
  <c r="E10" i="3"/>
  <c r="F10" i="3"/>
  <c r="G10" i="3"/>
  <c r="H10" i="3"/>
  <c r="I10" i="3"/>
  <c r="J10" i="3"/>
  <c r="K10" i="3"/>
  <c r="L10" i="3"/>
  <c r="M10" i="3"/>
  <c r="N10" i="3"/>
  <c r="O10" i="3"/>
  <c r="P10" i="3"/>
  <c r="Q10" i="3"/>
  <c r="R10" i="3"/>
  <c r="S10" i="3"/>
  <c r="T10" i="3"/>
  <c r="H14" i="4"/>
  <c r="H11" i="4"/>
  <c r="C9" i="4"/>
  <c r="C10" i="4"/>
  <c r="C11" i="4"/>
  <c r="C12" i="4"/>
  <c r="C13" i="4"/>
  <c r="C14" i="4"/>
  <c r="C15" i="4"/>
  <c r="C16" i="4"/>
  <c r="C8" i="4"/>
  <c r="M30" i="1"/>
  <c r="D28" i="10" s="1"/>
  <c r="M29" i="1"/>
  <c r="J30" i="1"/>
  <c r="J29" i="1"/>
  <c r="H30" i="1"/>
  <c r="H29" i="1"/>
  <c r="B31" i="10"/>
  <c r="M4" i="3"/>
  <c r="D4" i="3"/>
  <c r="M3" i="3"/>
  <c r="D3" i="3"/>
  <c r="B31" i="9"/>
  <c r="M4" i="10"/>
  <c r="D4" i="10"/>
  <c r="M3" i="10"/>
  <c r="D3" i="10"/>
  <c r="C10" i="3"/>
  <c r="M4" i="9"/>
  <c r="D4" i="9"/>
  <c r="M3" i="9"/>
  <c r="D3" i="9"/>
  <c r="B9" i="4"/>
  <c r="F30" i="3"/>
  <c r="H34" i="3"/>
  <c r="F10" i="10" l="1"/>
  <c r="L12" i="10"/>
  <c r="S12" i="10"/>
  <c r="E13" i="10"/>
  <c r="J13" i="10"/>
  <c r="O13" i="10"/>
  <c r="S13" i="10"/>
  <c r="E14" i="10"/>
  <c r="I14" i="10"/>
  <c r="P14" i="10"/>
  <c r="D15" i="10"/>
  <c r="H15" i="10"/>
  <c r="P15" i="10"/>
  <c r="E16" i="10"/>
  <c r="I16" i="10"/>
  <c r="M16" i="10"/>
  <c r="P16" i="10"/>
  <c r="D17" i="10"/>
  <c r="H17" i="10"/>
  <c r="K17" i="10"/>
  <c r="O17" i="10"/>
  <c r="S17" i="10"/>
  <c r="G18" i="10"/>
  <c r="K18" i="10"/>
  <c r="O18" i="10"/>
  <c r="D19" i="10"/>
  <c r="G19" i="10"/>
  <c r="K19" i="10"/>
  <c r="M19" i="10"/>
  <c r="Q19" i="10"/>
  <c r="D20" i="10"/>
  <c r="H20" i="10"/>
  <c r="K20" i="10"/>
  <c r="O20" i="10"/>
  <c r="S20" i="10"/>
  <c r="F21" i="10"/>
  <c r="J21" i="10"/>
  <c r="M21" i="10"/>
  <c r="P21" i="10"/>
  <c r="R21" i="10"/>
  <c r="F22" i="10"/>
  <c r="J22" i="10"/>
  <c r="N22" i="10"/>
  <c r="Q22" i="10"/>
  <c r="E23" i="10"/>
  <c r="K23" i="10"/>
  <c r="O23" i="10"/>
  <c r="F24" i="10"/>
  <c r="J24" i="10"/>
  <c r="M24" i="10"/>
  <c r="Q24" i="10"/>
  <c r="F9" i="10"/>
  <c r="J9" i="10"/>
  <c r="N9" i="10"/>
  <c r="R9" i="10"/>
  <c r="D10" i="10"/>
  <c r="I11" i="10"/>
  <c r="O11" i="10"/>
  <c r="S11" i="10"/>
  <c r="E12" i="10"/>
  <c r="G12" i="10"/>
  <c r="I12" i="10"/>
  <c r="M12" i="10"/>
  <c r="P12" i="10"/>
  <c r="D13" i="10"/>
  <c r="H13" i="10"/>
  <c r="M13" i="10"/>
  <c r="Q13" i="10"/>
  <c r="G14" i="10"/>
  <c r="L14" i="10"/>
  <c r="O14" i="10"/>
  <c r="R14" i="10"/>
  <c r="E15" i="10"/>
  <c r="I15" i="10"/>
  <c r="O15" i="10"/>
  <c r="D16" i="10"/>
  <c r="H16" i="10"/>
  <c r="K16" i="10"/>
  <c r="N16" i="10"/>
  <c r="R16" i="10"/>
  <c r="F17" i="10"/>
  <c r="I17" i="10"/>
  <c r="M17" i="10"/>
  <c r="Q17" i="10"/>
  <c r="E18" i="10"/>
  <c r="I18" i="10"/>
  <c r="M18" i="10"/>
  <c r="Q18" i="10"/>
  <c r="S18" i="10"/>
  <c r="H19" i="10"/>
  <c r="L19" i="10"/>
  <c r="P19" i="10"/>
  <c r="F20" i="10"/>
  <c r="I20" i="10"/>
  <c r="L20" i="10"/>
  <c r="P20" i="10"/>
  <c r="E21" i="10"/>
  <c r="H21" i="10"/>
  <c r="O21" i="10"/>
  <c r="Q21" i="10"/>
  <c r="E22" i="10"/>
  <c r="I22" i="10"/>
  <c r="M22" i="10"/>
  <c r="S22" i="10"/>
  <c r="F23" i="10"/>
  <c r="I23" i="10"/>
  <c r="M23" i="10"/>
  <c r="Q23" i="10"/>
  <c r="S23" i="10"/>
  <c r="G24" i="10"/>
  <c r="K24" i="10"/>
  <c r="P24" i="10"/>
  <c r="E9" i="10"/>
  <c r="I9" i="10"/>
  <c r="M9" i="10"/>
  <c r="Q9" i="10"/>
  <c r="E10" i="10"/>
  <c r="H10" i="10"/>
  <c r="I10" i="10"/>
  <c r="J10" i="10"/>
  <c r="K10" i="10"/>
  <c r="L10" i="10"/>
  <c r="M10" i="10"/>
  <c r="N10" i="10"/>
  <c r="O10" i="10"/>
  <c r="P10" i="10"/>
  <c r="Q10" i="10"/>
  <c r="R10" i="10"/>
  <c r="S10" i="10"/>
  <c r="D11" i="10"/>
  <c r="E11" i="10"/>
  <c r="F11" i="10"/>
  <c r="G11" i="10"/>
  <c r="J11" i="10"/>
  <c r="K11" i="10"/>
  <c r="L11" i="10"/>
  <c r="M11" i="10"/>
  <c r="P11" i="10"/>
  <c r="R11" i="10"/>
  <c r="F12" i="10"/>
  <c r="J12" i="10"/>
  <c r="N12" i="10"/>
  <c r="Q12" i="10"/>
  <c r="G13" i="10"/>
  <c r="K13" i="10"/>
  <c r="N13" i="10"/>
  <c r="P13" i="10"/>
  <c r="D14" i="10"/>
  <c r="F14" i="10"/>
  <c r="J14" i="10"/>
  <c r="N14" i="10"/>
  <c r="S14" i="10"/>
  <c r="G15" i="10"/>
  <c r="K15" i="10"/>
  <c r="L15" i="10"/>
  <c r="M15" i="10"/>
  <c r="Q15" i="10"/>
  <c r="S15" i="10"/>
  <c r="G16" i="10"/>
  <c r="L16" i="10"/>
  <c r="O16" i="10"/>
  <c r="S16" i="10"/>
  <c r="G17" i="10"/>
  <c r="L17" i="10"/>
  <c r="P17" i="10"/>
  <c r="D18" i="10"/>
  <c r="H18" i="10"/>
  <c r="J18" i="10"/>
  <c r="N18" i="10"/>
  <c r="R18" i="10"/>
  <c r="F19" i="10"/>
  <c r="J19" i="10"/>
  <c r="N19" i="10"/>
  <c r="S19" i="10"/>
  <c r="G20" i="10"/>
  <c r="M20" i="10"/>
  <c r="R20" i="10"/>
  <c r="G21" i="10"/>
  <c r="K21" i="10"/>
  <c r="N21" i="10"/>
  <c r="S21" i="10"/>
  <c r="G22" i="10"/>
  <c r="L22" i="10"/>
  <c r="P22" i="10"/>
  <c r="D23" i="10"/>
  <c r="H23" i="10"/>
  <c r="L23" i="10"/>
  <c r="N23" i="10"/>
  <c r="R23" i="10"/>
  <c r="E24" i="10"/>
  <c r="I24" i="10"/>
  <c r="N24" i="10"/>
  <c r="R24" i="10"/>
  <c r="G9" i="10"/>
  <c r="K9" i="10"/>
  <c r="O9" i="10"/>
  <c r="S9" i="10"/>
  <c r="G10" i="10"/>
  <c r="H11" i="10"/>
  <c r="N11" i="10"/>
  <c r="Q11" i="10"/>
  <c r="D12" i="10"/>
  <c r="H12" i="10"/>
  <c r="K12" i="10"/>
  <c r="O12" i="10"/>
  <c r="R12" i="10"/>
  <c r="F13" i="10"/>
  <c r="I13" i="10"/>
  <c r="L13" i="10"/>
  <c r="R13" i="10"/>
  <c r="H14" i="10"/>
  <c r="K14" i="10"/>
  <c r="M14" i="10"/>
  <c r="Q14" i="10"/>
  <c r="F15" i="10"/>
  <c r="J15" i="10"/>
  <c r="N15" i="10"/>
  <c r="R15" i="10"/>
  <c r="F16" i="10"/>
  <c r="J16" i="10"/>
  <c r="Q16" i="10"/>
  <c r="E17" i="10"/>
  <c r="J17" i="10"/>
  <c r="N17" i="10"/>
  <c r="R17" i="10"/>
  <c r="F18" i="10"/>
  <c r="L18" i="10"/>
  <c r="P18" i="10"/>
  <c r="E19" i="10"/>
  <c r="I19" i="10"/>
  <c r="O19" i="10"/>
  <c r="R19" i="10"/>
  <c r="E20" i="10"/>
  <c r="J20" i="10"/>
  <c r="N20" i="10"/>
  <c r="Q20" i="10"/>
  <c r="D21" i="10"/>
  <c r="I21" i="10"/>
  <c r="L21" i="10"/>
  <c r="D22" i="10"/>
  <c r="H22" i="10"/>
  <c r="K22" i="10"/>
  <c r="O22" i="10"/>
  <c r="R22" i="10"/>
  <c r="G23" i="10"/>
  <c r="J23" i="10"/>
  <c r="P23" i="10"/>
  <c r="D24" i="10"/>
  <c r="H24" i="10"/>
  <c r="L24" i="10"/>
  <c r="O24" i="10"/>
  <c r="S24" i="10"/>
  <c r="H9" i="10"/>
  <c r="L9" i="10"/>
  <c r="P9" i="10"/>
  <c r="L30" i="3"/>
  <c r="R30" i="3"/>
  <c r="R31" i="3"/>
  <c r="L31" i="3"/>
  <c r="H35" i="3"/>
  <c r="D9" i="10"/>
  <c r="D28" i="9"/>
  <c r="C8" i="9"/>
  <c r="F31" i="3"/>
  <c r="B10" i="4"/>
  <c r="L6" i="3"/>
  <c r="P8" i="3"/>
  <c r="L8" i="3"/>
  <c r="H15" i="9" l="1"/>
  <c r="I15" i="9"/>
  <c r="J15" i="9"/>
  <c r="K15" i="9"/>
  <c r="L15" i="9"/>
  <c r="M15" i="9"/>
  <c r="N15" i="9"/>
  <c r="O15" i="9"/>
  <c r="P15" i="9"/>
  <c r="Q15" i="9"/>
  <c r="R15" i="9"/>
  <c r="S15" i="9"/>
  <c r="T15" i="9"/>
  <c r="C16" i="9"/>
  <c r="D16" i="9"/>
  <c r="E16" i="9"/>
  <c r="F16" i="9"/>
  <c r="G16" i="9"/>
  <c r="H16" i="9"/>
  <c r="I16" i="9"/>
  <c r="J16" i="9"/>
  <c r="K16" i="9"/>
  <c r="L16" i="9"/>
  <c r="M16" i="9"/>
  <c r="N16" i="9"/>
  <c r="O16" i="9"/>
  <c r="P16" i="9"/>
  <c r="Q16" i="9"/>
  <c r="R16" i="9"/>
  <c r="S16" i="9"/>
  <c r="T16" i="9"/>
  <c r="C17" i="9"/>
  <c r="D17" i="9"/>
  <c r="E17" i="9"/>
  <c r="F17" i="9"/>
  <c r="G17" i="9"/>
  <c r="H17" i="9"/>
  <c r="I17" i="9"/>
  <c r="J17" i="9"/>
  <c r="K17" i="9"/>
  <c r="L17" i="9"/>
  <c r="M17" i="9"/>
  <c r="N17" i="9"/>
  <c r="O17" i="9"/>
  <c r="P17" i="9"/>
  <c r="Q17" i="9"/>
  <c r="R17" i="9"/>
  <c r="S17" i="9"/>
  <c r="T17" i="9"/>
  <c r="C18" i="9"/>
  <c r="D18" i="9"/>
  <c r="E18" i="9"/>
  <c r="F18" i="9"/>
  <c r="G18" i="9"/>
  <c r="H18" i="9"/>
  <c r="I18" i="9"/>
  <c r="J18" i="9"/>
  <c r="K18" i="9"/>
  <c r="L18" i="9"/>
  <c r="M18" i="9"/>
  <c r="N18" i="9"/>
  <c r="O18" i="9"/>
  <c r="P18" i="9"/>
  <c r="Q18" i="9"/>
  <c r="R18" i="9"/>
  <c r="S18" i="9"/>
  <c r="T18" i="9"/>
  <c r="C19" i="9"/>
  <c r="D19" i="9"/>
  <c r="E19" i="9"/>
  <c r="F19" i="9"/>
  <c r="G19" i="9"/>
  <c r="H19" i="9"/>
  <c r="I19" i="9"/>
  <c r="J19" i="9"/>
  <c r="K19" i="9"/>
  <c r="L19" i="9"/>
  <c r="M19" i="9"/>
  <c r="N19" i="9"/>
  <c r="O19" i="9"/>
  <c r="P19" i="9"/>
  <c r="Q19" i="9"/>
  <c r="R19" i="9"/>
  <c r="S19" i="9"/>
  <c r="T19" i="9"/>
  <c r="C20" i="9"/>
  <c r="D20" i="9"/>
  <c r="E20" i="9"/>
  <c r="F20" i="9"/>
  <c r="G20" i="9"/>
  <c r="H20" i="9"/>
  <c r="I20" i="9"/>
  <c r="J20" i="9"/>
  <c r="K20" i="9"/>
  <c r="L20" i="9"/>
  <c r="M20" i="9"/>
  <c r="N20" i="9"/>
  <c r="O20" i="9"/>
  <c r="P20" i="9"/>
  <c r="Q20" i="9"/>
  <c r="R20" i="9"/>
  <c r="S20" i="9"/>
  <c r="T20" i="9"/>
  <c r="C21" i="9"/>
  <c r="D21" i="9"/>
  <c r="E21" i="9"/>
  <c r="F21" i="9"/>
  <c r="G21" i="9"/>
  <c r="H21" i="9"/>
  <c r="I21" i="9"/>
  <c r="J21" i="9"/>
  <c r="K21" i="9"/>
  <c r="L21" i="9"/>
  <c r="M21" i="9"/>
  <c r="N21" i="9"/>
  <c r="O21" i="9"/>
  <c r="P21" i="9"/>
  <c r="Q21" i="9"/>
  <c r="R21" i="9"/>
  <c r="S21" i="9"/>
  <c r="T21" i="9"/>
  <c r="C22" i="9"/>
  <c r="D22" i="9"/>
  <c r="E22" i="9"/>
  <c r="F22" i="9"/>
  <c r="G22" i="9"/>
  <c r="H22" i="9"/>
  <c r="I22" i="9"/>
  <c r="J22" i="9"/>
  <c r="K22" i="9"/>
  <c r="L22" i="9"/>
  <c r="M22" i="9"/>
  <c r="N22" i="9"/>
  <c r="O22" i="9"/>
  <c r="P22" i="9"/>
  <c r="Q22" i="9"/>
  <c r="R22" i="9"/>
  <c r="S22" i="9"/>
  <c r="T22" i="9"/>
  <c r="C23" i="9"/>
  <c r="D23" i="9"/>
  <c r="E23" i="9"/>
  <c r="F23" i="9"/>
  <c r="G23" i="9"/>
  <c r="H23" i="9"/>
  <c r="I23" i="9"/>
  <c r="J23" i="9"/>
  <c r="K23" i="9"/>
  <c r="L23" i="9"/>
  <c r="M23" i="9"/>
  <c r="N23" i="9"/>
  <c r="O23" i="9"/>
  <c r="P23" i="9"/>
  <c r="Q23" i="9"/>
  <c r="R23" i="9"/>
  <c r="S23" i="9"/>
  <c r="T23" i="9"/>
  <c r="C24" i="9"/>
  <c r="D24" i="9"/>
  <c r="E24" i="9"/>
  <c r="F24" i="9"/>
  <c r="G24" i="9"/>
  <c r="H24" i="9"/>
  <c r="I24" i="9"/>
  <c r="J24" i="9"/>
  <c r="K24" i="9"/>
  <c r="L24" i="9"/>
  <c r="M24" i="9"/>
  <c r="N24" i="9"/>
  <c r="O24" i="9"/>
  <c r="P24" i="9"/>
  <c r="Q24" i="9"/>
  <c r="R24" i="9"/>
  <c r="S24" i="9"/>
  <c r="T24" i="9"/>
  <c r="C25" i="9"/>
  <c r="D25" i="9"/>
  <c r="E25" i="9"/>
  <c r="F25" i="9"/>
  <c r="G25" i="9"/>
  <c r="H25" i="9"/>
  <c r="I25" i="9"/>
  <c r="J25" i="9"/>
  <c r="K25" i="9"/>
  <c r="L25" i="9"/>
  <c r="M25" i="9"/>
  <c r="N25" i="9"/>
  <c r="O25" i="9"/>
  <c r="P25" i="9"/>
  <c r="Q25" i="9"/>
  <c r="R25" i="9"/>
  <c r="S25" i="9"/>
  <c r="T25" i="9"/>
  <c r="D8" i="9"/>
  <c r="E8" i="9"/>
  <c r="F8" i="9"/>
  <c r="G8" i="9"/>
  <c r="H8" i="9"/>
  <c r="I8" i="9"/>
  <c r="J8" i="9"/>
  <c r="K8" i="9"/>
  <c r="L8" i="9"/>
  <c r="M8" i="9"/>
  <c r="N8" i="9"/>
  <c r="O8" i="9"/>
  <c r="P8" i="9"/>
  <c r="Q8" i="9"/>
  <c r="R8" i="9"/>
  <c r="S8" i="9"/>
  <c r="T8" i="9"/>
  <c r="C9" i="9"/>
  <c r="D9" i="9"/>
  <c r="E9" i="9"/>
  <c r="F9" i="9"/>
  <c r="G9" i="9"/>
  <c r="H9" i="9"/>
  <c r="I9" i="9"/>
  <c r="J9" i="9"/>
  <c r="K9" i="9"/>
  <c r="L9" i="9"/>
  <c r="M9" i="9"/>
  <c r="N9" i="9"/>
  <c r="O9" i="9"/>
  <c r="P9" i="9"/>
  <c r="Q9" i="9"/>
  <c r="R9" i="9"/>
  <c r="S9" i="9"/>
  <c r="T9" i="9"/>
  <c r="C10" i="9"/>
  <c r="D10" i="9"/>
  <c r="E10" i="9"/>
  <c r="F10" i="9"/>
  <c r="G10" i="9"/>
  <c r="H10" i="9"/>
  <c r="I10" i="9"/>
  <c r="J10" i="9"/>
  <c r="K10" i="9"/>
  <c r="L10" i="9"/>
  <c r="M10" i="9"/>
  <c r="N10" i="9"/>
  <c r="O10" i="9"/>
  <c r="P10" i="9"/>
  <c r="Q10" i="9"/>
  <c r="R10" i="9"/>
  <c r="S10" i="9"/>
  <c r="T10" i="9"/>
  <c r="C11" i="9"/>
  <c r="D11" i="9"/>
  <c r="E11" i="9"/>
  <c r="F11" i="9"/>
  <c r="G11" i="9"/>
  <c r="H11" i="9"/>
  <c r="I11" i="9"/>
  <c r="J11" i="9"/>
  <c r="K11" i="9"/>
  <c r="L11" i="9"/>
  <c r="M11" i="9"/>
  <c r="N11" i="9"/>
  <c r="O11" i="9"/>
  <c r="P11" i="9"/>
  <c r="Q11" i="9"/>
  <c r="R11" i="9"/>
  <c r="S11" i="9"/>
  <c r="T11" i="9"/>
  <c r="C12" i="9"/>
  <c r="D12" i="9"/>
  <c r="E12" i="9"/>
  <c r="F12" i="9"/>
  <c r="G12" i="9"/>
  <c r="H12" i="9"/>
  <c r="I12" i="9"/>
  <c r="J12" i="9"/>
  <c r="K12" i="9"/>
  <c r="L12" i="9"/>
  <c r="M12" i="9"/>
  <c r="N12" i="9"/>
  <c r="O12" i="9"/>
  <c r="P12" i="9"/>
  <c r="Q12" i="9"/>
  <c r="R12" i="9"/>
  <c r="S12" i="9"/>
  <c r="T12" i="9"/>
  <c r="C13" i="9"/>
  <c r="D13" i="9"/>
  <c r="E13" i="9"/>
  <c r="F13" i="9"/>
  <c r="G13" i="9"/>
  <c r="H13" i="9"/>
  <c r="I13" i="9"/>
  <c r="J13" i="9"/>
  <c r="K13" i="9"/>
  <c r="L13" i="9"/>
  <c r="M13" i="9"/>
  <c r="N13" i="9"/>
  <c r="O13" i="9"/>
  <c r="P13" i="9"/>
  <c r="Q13" i="9"/>
  <c r="R13" i="9"/>
  <c r="S13" i="9"/>
  <c r="T13" i="9"/>
  <c r="C14" i="9"/>
  <c r="D14" i="9"/>
  <c r="E14" i="9"/>
  <c r="F14" i="9"/>
  <c r="G14" i="9"/>
  <c r="H14" i="9"/>
  <c r="I14" i="9"/>
  <c r="J14" i="9"/>
  <c r="K14" i="9"/>
  <c r="L14" i="9"/>
  <c r="M14" i="9"/>
  <c r="N14" i="9"/>
  <c r="O14" i="9"/>
  <c r="P14" i="9"/>
  <c r="Q14" i="9"/>
  <c r="R14" i="9"/>
  <c r="S14" i="9"/>
  <c r="T14" i="9"/>
  <c r="C15" i="9"/>
  <c r="D15" i="9"/>
  <c r="E15" i="9"/>
  <c r="F15" i="9"/>
  <c r="G15" i="9"/>
  <c r="O35" i="3"/>
  <c r="O34" i="3"/>
  <c r="M29" i="10"/>
  <c r="N29" i="10" s="1"/>
  <c r="M28" i="10"/>
  <c r="N28" i="10" s="1"/>
  <c r="B11" i="4"/>
  <c r="M29" i="9" l="1"/>
  <c r="N29" i="9" s="1"/>
  <c r="M28" i="9"/>
  <c r="H28" i="10"/>
  <c r="I28" i="10" s="1"/>
  <c r="P31" i="10" s="1"/>
  <c r="B12" i="4"/>
  <c r="N28" i="9" l="1"/>
  <c r="H28" i="9"/>
  <c r="I28" i="9" s="1"/>
  <c r="P31" i="9" s="1"/>
  <c r="B13" i="4"/>
  <c r="B14" i="4" l="1"/>
  <c r="B15" i="4" l="1"/>
  <c r="B16" i="4" l="1"/>
</calcChain>
</file>

<file path=xl/sharedStrings.xml><?xml version="1.0" encoding="utf-8"?>
<sst xmlns="http://schemas.openxmlformats.org/spreadsheetml/2006/main" count="339" uniqueCount="109">
  <si>
    <t>INPUT sheet</t>
  </si>
  <si>
    <t>Bowls Club</t>
  </si>
  <si>
    <t>Date of Levels Taken</t>
  </si>
  <si>
    <t>Green</t>
  </si>
  <si>
    <t>Levels taken by</t>
  </si>
  <si>
    <t>mm</t>
  </si>
  <si>
    <t>1/2</t>
  </si>
  <si>
    <t>2/4</t>
  </si>
  <si>
    <t>3/6</t>
  </si>
  <si>
    <t>4/8</t>
  </si>
  <si>
    <t>5/10</t>
  </si>
  <si>
    <t>6/12</t>
  </si>
  <si>
    <t>7/14</t>
  </si>
  <si>
    <t>8/16</t>
  </si>
  <si>
    <t>9/18</t>
  </si>
  <si>
    <t>10/20</t>
  </si>
  <si>
    <t>11/22</t>
  </si>
  <si>
    <t>12/24</t>
  </si>
  <si>
    <t>13/26</t>
  </si>
  <si>
    <t>14/28</t>
  </si>
  <si>
    <t>15/30</t>
  </si>
  <si>
    <t>16/32</t>
  </si>
  <si>
    <t>17/34</t>
  </si>
  <si>
    <t>18/36</t>
  </si>
  <si>
    <t>N.B. Drag-and-drop not allowed when entering readings.</t>
  </si>
  <si>
    <t>Average</t>
  </si>
  <si>
    <t>Index:</t>
  </si>
  <si>
    <t>Level Points</t>
  </si>
  <si>
    <t>PROFILE sheet</t>
  </si>
  <si>
    <t xml:space="preserve">SET new base level to </t>
  </si>
  <si>
    <t>Level</t>
  </si>
  <si>
    <t xml:space="preserve">LOW Area Requiring Fill </t>
  </si>
  <si>
    <t>LOW Points</t>
  </si>
  <si>
    <t>HIGH Points</t>
  </si>
  <si>
    <t xml:space="preserve">Reference Datum Level </t>
  </si>
  <si>
    <t>Relative Level Readings mm</t>
  </si>
  <si>
    <t>Highest Point</t>
  </si>
  <si>
    <t>Lowest Point</t>
  </si>
  <si>
    <t>Length (m)</t>
  </si>
  <si>
    <t>Spacing (m)</t>
  </si>
  <si>
    <t>m</t>
  </si>
  <si>
    <t>Green Length (North South)</t>
  </si>
  <si>
    <t>Spacing of points inbetween</t>
  </si>
  <si>
    <t>Green Width (East West)</t>
  </si>
  <si>
    <t>Green Width</t>
  </si>
  <si>
    <t>Green Length</t>
  </si>
  <si>
    <t xml:space="preserve">HIGH Area Requiring Cut </t>
  </si>
  <si>
    <t>LOW</t>
  </si>
  <si>
    <t>HIGH</t>
  </si>
  <si>
    <t>NE</t>
  </si>
  <si>
    <t>NW</t>
  </si>
  <si>
    <t>SW</t>
  </si>
  <si>
    <t>SE</t>
  </si>
  <si>
    <t>input</t>
  </si>
  <si>
    <t>OK</t>
  </si>
  <si>
    <t>m3</t>
  </si>
  <si>
    <t>Estimated Fill Volume</t>
  </si>
  <si>
    <t>Estimate Cut/Scarify Vol.</t>
  </si>
  <si>
    <t>For Volume Calculations</t>
  </si>
  <si>
    <t>m2</t>
  </si>
  <si>
    <t>Green Area</t>
  </si>
  <si>
    <t>Block Area</t>
  </si>
  <si>
    <t xml:space="preserve">Previously Cubitt used the MODE as the baseline, which leads to errors </t>
  </si>
  <si>
    <t xml:space="preserve">ENJOY TESTING THIS OUT! </t>
  </si>
  <si>
    <t>Nic Marais 1 May 2026</t>
  </si>
  <si>
    <t>©</t>
  </si>
  <si>
    <t>dumpy to merely read off the height (level) on a staff and the level captured as per dumpy levelling.</t>
  </si>
  <si>
    <t>4. Conventions used:</t>
  </si>
  <si>
    <r>
      <t xml:space="preserve">3. The </t>
    </r>
    <r>
      <rPr>
        <b/>
        <sz val="11"/>
        <color theme="1"/>
        <rFont val="Calibri"/>
        <family val="2"/>
      </rPr>
      <t>average green level is now used as the baseline</t>
    </r>
    <r>
      <rPr>
        <sz val="11"/>
        <color theme="1"/>
        <rFont val="Calibri"/>
        <family val="2"/>
      </rPr>
      <t xml:space="preserve"> for computing the BSA level points and fill/cut volumes.</t>
    </r>
  </si>
  <si>
    <r>
      <t xml:space="preserve">2. </t>
    </r>
    <r>
      <rPr>
        <b/>
        <sz val="11"/>
        <color theme="1"/>
        <rFont val="Calibri"/>
        <family val="2"/>
      </rPr>
      <t>The same workbooks are now used for dumpy and laser level</t>
    </r>
    <r>
      <rPr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usage</t>
    </r>
    <r>
      <rPr>
        <sz val="11"/>
        <color theme="1"/>
        <rFont val="Calibri"/>
        <family val="2"/>
      </rPr>
      <t>, assuming the laser is used as a</t>
    </r>
  </si>
  <si>
    <t>Use the start and end point offset distances from the ditches (table or calculations ) as below:</t>
  </si>
  <si>
    <t>Levels Analysis: (mm)</t>
  </si>
  <si>
    <r>
      <t xml:space="preserve">BLACK is used for text, </t>
    </r>
    <r>
      <rPr>
        <sz val="11"/>
        <color rgb="FFFF0000"/>
        <rFont val="Calibri"/>
        <family val="2"/>
      </rPr>
      <t>RED is used for automated references or calculations</t>
    </r>
    <r>
      <rPr>
        <sz val="11"/>
        <color theme="1"/>
        <rFont val="Calibri"/>
        <family val="2"/>
      </rPr>
      <t>.</t>
    </r>
  </si>
  <si>
    <t>All cells other than those for data entry will be write protected.</t>
  </si>
  <si>
    <t>Or calculate according to green :</t>
  </si>
  <si>
    <t>This is a new release of the previous versions of Ron Cubitt's Spreadsheets, with the following changes:</t>
  </si>
  <si>
    <t>BSA POINTS sheet</t>
  </si>
  <si>
    <t>Datum (mm)</t>
  </si>
  <si>
    <t>Offset from each ditch</t>
  </si>
  <si>
    <t>offset from each ditch</t>
  </si>
  <si>
    <t>when the level data points are not normally distrusted  (i.e. forms a bell-shaped curve)</t>
  </si>
  <si>
    <r>
      <t xml:space="preserve">cells in yellow highlights and </t>
    </r>
    <r>
      <rPr>
        <b/>
        <sz val="11"/>
        <color theme="3" tint="0.249977111117893"/>
        <rFont val="Calibri"/>
        <family val="2"/>
      </rPr>
      <t>BLUE</t>
    </r>
    <r>
      <rPr>
        <sz val="11"/>
        <color rgb="FF0070C0"/>
        <rFont val="Calibri"/>
        <family val="2"/>
      </rPr>
      <t xml:space="preserve"> text</t>
    </r>
    <r>
      <rPr>
        <sz val="11"/>
        <color theme="1"/>
        <rFont val="Calibri"/>
        <family val="2"/>
      </rPr>
      <t xml:space="preserve"> is used for inputs.</t>
    </r>
  </si>
  <si>
    <t>NOTE: This worksheet is only to be used for a quick comparison to previous level point calculations when oly the inner player areas were scored.</t>
  </si>
  <si>
    <t>RecordSheet</t>
  </si>
  <si>
    <t>Please send feedback to Nic.Marais.1962@gmail.com</t>
  </si>
  <si>
    <t>&lt;-Tol.</t>
  </si>
  <si>
    <t>&gt;Tol.</t>
  </si>
  <si>
    <r>
      <rPr>
        <u/>
        <sz val="12"/>
        <color theme="1"/>
        <rFont val="Aptos Narrow"/>
        <charset val="1"/>
      </rPr>
      <t>±</t>
    </r>
    <r>
      <rPr>
        <u/>
        <sz val="12"/>
        <color theme="1"/>
        <rFont val="Calibri"/>
        <family val="2"/>
      </rPr>
      <t xml:space="preserve"> Tol.</t>
    </r>
  </si>
  <si>
    <r>
      <t xml:space="preserve">Set Tolerance (Tol.) to </t>
    </r>
    <r>
      <rPr>
        <b/>
        <sz val="12"/>
        <color theme="1"/>
        <rFont val="Aptos Narrow"/>
        <charset val="1"/>
      </rPr>
      <t>±</t>
    </r>
  </si>
  <si>
    <t>Date levels taken</t>
  </si>
  <si>
    <t>Baseline</t>
  </si>
  <si>
    <t>Min.</t>
  </si>
  <si>
    <t>Max.</t>
  </si>
  <si>
    <t xml:space="preserve"> Index</t>
  </si>
  <si>
    <t>Average Level</t>
  </si>
  <si>
    <t>NEW GREEN LEVEL</t>
  </si>
  <si>
    <t>Area within ± 1mm of  level</t>
  </si>
  <si>
    <t>Maximum Cut (mm)</t>
  </si>
  <si>
    <t>Maximum Fill (mm)</t>
  </si>
  <si>
    <t xml:space="preserve">Date </t>
  </si>
  <si>
    <r>
      <t xml:space="preserve">1. This template is used for greens of dimensions </t>
    </r>
    <r>
      <rPr>
        <b/>
        <sz val="11"/>
        <color theme="1"/>
        <rFont val="Calibri"/>
        <family val="2"/>
      </rPr>
      <t>35 to 37 m long and wide</t>
    </r>
    <r>
      <rPr>
        <sz val="11"/>
        <color theme="1"/>
        <rFont val="Calibri"/>
        <family val="2"/>
      </rPr>
      <t>, with 2m spacing between points.</t>
    </r>
  </si>
  <si>
    <t>Whole Area (18x18)</t>
  </si>
  <si>
    <t>Inner Area (16x16)</t>
  </si>
  <si>
    <t>BowlsSA  Green Levels Points - Revision 6A for 35 to 37 m greens, 2m spacing (18x18)</t>
  </si>
  <si>
    <t>OLD INNER PTS</t>
  </si>
  <si>
    <t>Welcome to the new Bowls South Africa Green Level Points Calculator Rev 6A2</t>
  </si>
  <si>
    <t xml:space="preserve">Drawn up by Nic Marais </t>
  </si>
  <si>
    <t>Revised on 28 September 2026</t>
  </si>
  <si>
    <t>BowlsSA  Green Levels Points - Revision 6A2 for 35 to 37 m greens, 2m spacing (18x18)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</si>
</sst>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6500"/>
      <name val="Aptos Narrow"/>
      <family val="2"/>
      <scheme val="minor"/>
    </font>
    <font>
      <b/>
      <sz val="12"/>
      <color theme="1"/>
      <name val="Calibri"/>
      <family val="2"/>
    </font>
    <font>
      <u/>
      <sz val="12"/>
      <color theme="1"/>
      <name val="Calibri"/>
      <family val="2"/>
    </font>
    <font>
      <sz val="12"/>
      <color rgb="FF006100"/>
      <name val="Calibri"/>
      <family val="2"/>
    </font>
    <font>
      <sz val="12"/>
      <color theme="1"/>
      <name val="Calibri"/>
      <family val="2"/>
    </font>
    <font>
      <b/>
      <sz val="12"/>
      <color rgb="FF0070C0"/>
      <name val="Calibri"/>
      <family val="2"/>
    </font>
    <font>
      <b/>
      <u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  <font>
      <b/>
      <sz val="12"/>
      <color theme="3"/>
      <name val="Calibri"/>
      <family val="2"/>
    </font>
    <font>
      <b/>
      <sz val="16"/>
      <color theme="1"/>
      <name val="Calibri"/>
      <family val="2"/>
    </font>
    <font>
      <sz val="16"/>
      <color theme="1"/>
      <name val="Calibri"/>
      <family val="2"/>
    </font>
    <font>
      <b/>
      <sz val="12"/>
      <color rgb="FF9C0006"/>
      <name val="Calibri"/>
      <family val="2"/>
    </font>
    <font>
      <b/>
      <sz val="11"/>
      <color theme="1"/>
      <name val="Aptos Narrow"/>
      <scheme val="minor"/>
    </font>
    <font>
      <b/>
      <sz val="12"/>
      <color rgb="FF9C6500"/>
      <name val="Calibri"/>
      <family val="2"/>
    </font>
    <font>
      <b/>
      <sz val="12"/>
      <color rgb="FF006100"/>
      <name val="Calibri"/>
      <family val="2"/>
    </font>
    <font>
      <sz val="11"/>
      <color theme="1"/>
      <name val="Calibri"/>
      <family val="2"/>
    </font>
    <font>
      <b/>
      <sz val="12"/>
      <color theme="3" tint="0.39997558519241921"/>
      <name val="Calibri"/>
      <family val="2"/>
    </font>
    <font>
      <b/>
      <sz val="11"/>
      <color theme="1"/>
      <name val="Calibri"/>
      <family val="2"/>
    </font>
    <font>
      <b/>
      <sz val="13"/>
      <color theme="3"/>
      <name val="Calibri"/>
      <family val="2"/>
    </font>
    <font>
      <b/>
      <sz val="12"/>
      <color theme="8" tint="-0.249977111117893"/>
      <name val="Calibri"/>
      <family val="2"/>
    </font>
    <font>
      <b/>
      <sz val="14"/>
      <color theme="1"/>
      <name val="Calibri"/>
      <family val="2"/>
    </font>
    <font>
      <b/>
      <sz val="11"/>
      <color theme="7" tint="-0.249977111117893"/>
      <name val="Calibri"/>
      <family val="2"/>
    </font>
    <font>
      <sz val="11"/>
      <color rgb="FFFF0000"/>
      <name val="Calibri"/>
      <family val="2"/>
    </font>
    <font>
      <b/>
      <sz val="11"/>
      <color theme="4" tint="-0.249977111117893"/>
      <name val="Calibri"/>
      <family val="2"/>
    </font>
    <font>
      <sz val="11"/>
      <color rgb="FF0070C0"/>
      <name val="Calibri"/>
      <family val="2"/>
    </font>
    <font>
      <sz val="9"/>
      <color theme="1"/>
      <name val="Aptos Narrow"/>
      <family val="2"/>
      <scheme val="minor"/>
    </font>
    <font>
      <b/>
      <sz val="10"/>
      <color rgb="FF3F3F3F"/>
      <name val="Aptos Narrow"/>
      <family val="2"/>
      <scheme val="minor"/>
    </font>
    <font>
      <b/>
      <sz val="11"/>
      <color theme="3" tint="0.249977111117893"/>
      <name val="Calibri"/>
      <family val="2"/>
    </font>
    <font>
      <b/>
      <sz val="20"/>
      <color rgb="FFFF0000"/>
      <name val="Calibri"/>
      <family val="2"/>
    </font>
    <font>
      <sz val="8"/>
      <name val="Aptos Narrow"/>
      <family val="2"/>
      <scheme val="minor"/>
    </font>
    <font>
      <u/>
      <sz val="12"/>
      <color theme="1"/>
      <name val="Aptos Narrow"/>
      <charset val="1"/>
    </font>
    <font>
      <u/>
      <sz val="12"/>
      <color theme="1"/>
      <name val="Calibri"/>
      <family val="2"/>
      <charset val="1"/>
    </font>
    <font>
      <b/>
      <sz val="12"/>
      <color theme="1"/>
      <name val="Aptos Narrow"/>
      <charset val="1"/>
    </font>
    <font>
      <b/>
      <sz val="14"/>
      <color rgb="FF0070C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1" fillId="0" borderId="0"/>
    <xf numFmtId="0" fontId="1" fillId="5" borderId="0" applyNumberFormat="0" applyBorder="0" applyAlignment="0" applyProtection="0"/>
    <xf numFmtId="0" fontId="5" fillId="4" borderId="0" applyNumberFormat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31" fillId="0" borderId="0"/>
    <xf numFmtId="0" fontId="31" fillId="11" borderId="0" applyNumberFormat="0" applyBorder="0" applyAlignment="0" applyProtection="0"/>
    <xf numFmtId="0" fontId="32" fillId="10" borderId="22" applyNumberFormat="0" applyAlignment="0" applyProtection="0"/>
  </cellStyleXfs>
  <cellXfs count="250">
    <xf numFmtId="0" fontId="0" fillId="0" borderId="0" xfId="0"/>
    <xf numFmtId="0" fontId="9" fillId="0" borderId="0" xfId="0" applyFont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3" applyFont="1" applyFill="1" applyAlignment="1">
      <alignment vertical="center"/>
    </xf>
    <xf numFmtId="0" fontId="6" fillId="6" borderId="0" xfId="3" applyFont="1" applyFill="1" applyAlignment="1">
      <alignment vertical="center"/>
    </xf>
    <xf numFmtId="0" fontId="11" fillId="6" borderId="0" xfId="3" applyFont="1" applyFill="1" applyAlignment="1">
      <alignment horizontal="center" vertical="center"/>
    </xf>
    <xf numFmtId="9" fontId="9" fillId="6" borderId="0" xfId="3" applyNumberFormat="1" applyFont="1" applyFill="1" applyAlignment="1">
      <alignment vertical="center"/>
    </xf>
    <xf numFmtId="2" fontId="28" fillId="6" borderId="0" xfId="0" applyNumberFormat="1" applyFont="1" applyFill="1" applyAlignment="1" applyProtection="1">
      <alignment horizontal="center"/>
      <protection hidden="1"/>
    </xf>
    <xf numFmtId="0" fontId="26" fillId="7" borderId="20" xfId="0" applyFont="1" applyFill="1" applyBorder="1" applyProtection="1">
      <protection hidden="1"/>
    </xf>
    <xf numFmtId="0" fontId="23" fillId="7" borderId="21" xfId="0" applyFont="1" applyFill="1" applyBorder="1" applyAlignment="1" applyProtection="1">
      <alignment vertical="center"/>
      <protection hidden="1"/>
    </xf>
    <xf numFmtId="0" fontId="0" fillId="0" borderId="21" xfId="0" applyBorder="1" applyProtection="1">
      <protection hidden="1"/>
    </xf>
    <xf numFmtId="0" fontId="23" fillId="7" borderId="21" xfId="0" applyFont="1" applyFill="1" applyBorder="1" applyProtection="1">
      <protection hidden="1"/>
    </xf>
    <xf numFmtId="0" fontId="21" fillId="7" borderId="21" xfId="0" applyFont="1" applyFill="1" applyBorder="1" applyProtection="1">
      <protection hidden="1"/>
    </xf>
    <xf numFmtId="0" fontId="21" fillId="7" borderId="26" xfId="0" applyFont="1" applyFill="1" applyBorder="1" applyProtection="1">
      <protection hidden="1"/>
    </xf>
    <xf numFmtId="0" fontId="21" fillId="6" borderId="0" xfId="0" applyFont="1" applyFill="1" applyProtection="1">
      <protection hidden="1"/>
    </xf>
    <xf numFmtId="0" fontId="0" fillId="6" borderId="0" xfId="0" applyFill="1" applyProtection="1">
      <protection hidden="1"/>
    </xf>
    <xf numFmtId="0" fontId="0" fillId="0" borderId="0" xfId="0" applyProtection="1">
      <protection hidden="1"/>
    </xf>
    <xf numFmtId="0" fontId="21" fillId="7" borderId="23" xfId="0" applyFont="1" applyFill="1" applyBorder="1" applyProtection="1">
      <protection hidden="1"/>
    </xf>
    <xf numFmtId="0" fontId="0" fillId="7" borderId="0" xfId="0" applyFill="1" applyProtection="1">
      <protection hidden="1"/>
    </xf>
    <xf numFmtId="0" fontId="21" fillId="7" borderId="0" xfId="0" applyFont="1" applyFill="1" applyProtection="1">
      <protection hidden="1"/>
    </xf>
    <xf numFmtId="0" fontId="21" fillId="7" borderId="27" xfId="0" applyFont="1" applyFill="1" applyBorder="1" applyProtection="1">
      <protection hidden="1"/>
    </xf>
    <xf numFmtId="0" fontId="23" fillId="7" borderId="0" xfId="0" applyFont="1" applyFill="1" applyAlignment="1" applyProtection="1">
      <alignment vertical="center"/>
      <protection hidden="1"/>
    </xf>
    <xf numFmtId="0" fontId="23" fillId="6" borderId="0" xfId="0" applyFont="1" applyFill="1" applyProtection="1">
      <protection hidden="1"/>
    </xf>
    <xf numFmtId="0" fontId="0" fillId="0" borderId="23" xfId="0" applyBorder="1" applyProtection="1">
      <protection hidden="1"/>
    </xf>
    <xf numFmtId="0" fontId="23" fillId="6" borderId="0" xfId="0" applyFont="1" applyFill="1" applyAlignment="1" applyProtection="1">
      <alignment vertical="center"/>
      <protection hidden="1"/>
    </xf>
    <xf numFmtId="0" fontId="23" fillId="7" borderId="0" xfId="0" applyFont="1" applyFill="1" applyAlignment="1" applyProtection="1">
      <alignment horizontal="center"/>
      <protection hidden="1"/>
    </xf>
    <xf numFmtId="0" fontId="23" fillId="7" borderId="0" xfId="0" applyFont="1" applyFill="1" applyProtection="1">
      <protection hidden="1"/>
    </xf>
    <xf numFmtId="0" fontId="23" fillId="7" borderId="23" xfId="0" applyFont="1" applyFill="1" applyBorder="1" applyProtection="1">
      <protection hidden="1"/>
    </xf>
    <xf numFmtId="2" fontId="21" fillId="12" borderId="0" xfId="0" applyNumberFormat="1" applyFont="1" applyFill="1" applyAlignment="1" applyProtection="1">
      <alignment horizontal="center"/>
      <protection hidden="1"/>
    </xf>
    <xf numFmtId="2" fontId="21" fillId="12" borderId="0" xfId="0" applyNumberFormat="1" applyFont="1" applyFill="1" applyAlignment="1" applyProtection="1">
      <alignment horizontal="center" vertical="center"/>
      <protection hidden="1"/>
    </xf>
    <xf numFmtId="2" fontId="21" fillId="7" borderId="0" xfId="0" applyNumberFormat="1" applyFont="1" applyFill="1" applyAlignment="1" applyProtection="1">
      <alignment horizontal="center"/>
      <protection hidden="1"/>
    </xf>
    <xf numFmtId="2" fontId="23" fillId="6" borderId="0" xfId="0" applyNumberFormat="1" applyFont="1" applyFill="1" applyAlignment="1" applyProtection="1">
      <alignment horizontal="center"/>
      <protection hidden="1"/>
    </xf>
    <xf numFmtId="0" fontId="0" fillId="7" borderId="23" xfId="0" applyFill="1" applyBorder="1" applyProtection="1">
      <protection hidden="1"/>
    </xf>
    <xf numFmtId="0" fontId="0" fillId="7" borderId="27" xfId="0" applyFill="1" applyBorder="1" applyProtection="1">
      <protection hidden="1"/>
    </xf>
    <xf numFmtId="2" fontId="29" fillId="13" borderId="0" xfId="0" applyNumberFormat="1" applyFont="1" applyFill="1" applyAlignment="1" applyProtection="1">
      <alignment horizontal="center"/>
      <protection hidden="1"/>
    </xf>
    <xf numFmtId="0" fontId="0" fillId="0" borderId="24" xfId="0" applyBorder="1" applyProtection="1">
      <protection hidden="1"/>
    </xf>
    <xf numFmtId="0" fontId="21" fillId="7" borderId="25" xfId="0" applyFont="1" applyFill="1" applyBorder="1" applyProtection="1">
      <protection hidden="1"/>
    </xf>
    <xf numFmtId="0" fontId="21" fillId="7" borderId="28" xfId="0" applyFont="1" applyFill="1" applyBorder="1" applyProtection="1">
      <protection hidden="1"/>
    </xf>
    <xf numFmtId="0" fontId="18" fillId="7" borderId="0" xfId="0" applyFont="1" applyFill="1" applyProtection="1">
      <protection hidden="1"/>
    </xf>
    <xf numFmtId="0" fontId="18" fillId="7" borderId="0" xfId="0" applyFont="1" applyFill="1" applyAlignment="1" applyProtection="1">
      <alignment horizontal="right"/>
      <protection hidden="1"/>
    </xf>
    <xf numFmtId="0" fontId="9" fillId="9" borderId="20" xfId="3" applyFont="1" applyFill="1" applyBorder="1" applyAlignment="1" applyProtection="1">
      <alignment vertical="center"/>
      <protection hidden="1"/>
    </xf>
    <xf numFmtId="0" fontId="15" fillId="9" borderId="21" xfId="3" applyFont="1" applyFill="1" applyBorder="1" applyAlignment="1" applyProtection="1">
      <alignment vertical="center"/>
      <protection hidden="1"/>
    </xf>
    <xf numFmtId="0" fontId="16" fillId="9" borderId="21" xfId="3" applyFont="1" applyFill="1" applyBorder="1" applyAlignment="1" applyProtection="1">
      <alignment vertical="center"/>
      <protection hidden="1"/>
    </xf>
    <xf numFmtId="0" fontId="9" fillId="9" borderId="21" xfId="0" applyFont="1" applyFill="1" applyBorder="1" applyAlignment="1" applyProtection="1">
      <alignment vertical="center"/>
      <protection hidden="1"/>
    </xf>
    <xf numFmtId="0" fontId="9" fillId="9" borderId="21" xfId="3" applyFont="1" applyFill="1" applyBorder="1" applyAlignment="1" applyProtection="1">
      <alignment vertical="center"/>
      <protection hidden="1"/>
    </xf>
    <xf numFmtId="0" fontId="9" fillId="9" borderId="26" xfId="3" applyFont="1" applyFill="1" applyBorder="1" applyAlignment="1" applyProtection="1">
      <alignment vertical="center"/>
      <protection hidden="1"/>
    </xf>
    <xf numFmtId="0" fontId="9" fillId="6" borderId="0" xfId="0" applyFont="1" applyFill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9" fillId="7" borderId="23" xfId="3" applyFont="1" applyFill="1" applyBorder="1" applyAlignment="1" applyProtection="1">
      <alignment vertical="center"/>
      <protection hidden="1"/>
    </xf>
    <xf numFmtId="0" fontId="6" fillId="7" borderId="0" xfId="3" applyFont="1" applyFill="1" applyAlignment="1" applyProtection="1">
      <alignment vertical="center"/>
      <protection hidden="1"/>
    </xf>
    <xf numFmtId="0" fontId="9" fillId="7" borderId="0" xfId="3" applyFont="1" applyFill="1" applyAlignment="1" applyProtection="1">
      <alignment vertical="center"/>
      <protection hidden="1"/>
    </xf>
    <xf numFmtId="0" fontId="9" fillId="7" borderId="27" xfId="3" applyFont="1" applyFill="1" applyBorder="1" applyAlignment="1" applyProtection="1">
      <alignment vertical="center"/>
      <protection hidden="1"/>
    </xf>
    <xf numFmtId="0" fontId="9" fillId="7" borderId="0" xfId="0" applyFont="1" applyFill="1" applyAlignment="1" applyProtection="1">
      <alignment vertical="center"/>
      <protection hidden="1"/>
    </xf>
    <xf numFmtId="0" fontId="6" fillId="7" borderId="0" xfId="3" applyFont="1" applyFill="1" applyAlignment="1" applyProtection="1">
      <alignment horizontal="left" vertical="center"/>
      <protection hidden="1"/>
    </xf>
    <xf numFmtId="0" fontId="9" fillId="7" borderId="0" xfId="3" applyFont="1" applyFill="1" applyAlignment="1" applyProtection="1">
      <alignment horizontal="center" vertical="center"/>
      <protection hidden="1"/>
    </xf>
    <xf numFmtId="49" fontId="9" fillId="5" borderId="0" xfId="4" applyNumberFormat="1" applyFont="1" applyBorder="1" applyAlignment="1" applyProtection="1">
      <alignment horizontal="center" vertical="center"/>
      <protection hidden="1"/>
    </xf>
    <xf numFmtId="0" fontId="6" fillId="7" borderId="27" xfId="3" applyFont="1" applyFill="1" applyBorder="1" applyAlignment="1" applyProtection="1">
      <alignment horizontal="center" vertical="center"/>
      <protection hidden="1"/>
    </xf>
    <xf numFmtId="0" fontId="9" fillId="7" borderId="23" xfId="0" applyFont="1" applyFill="1" applyBorder="1" applyAlignment="1" applyProtection="1">
      <alignment vertical="center"/>
      <protection hidden="1"/>
    </xf>
    <xf numFmtId="0" fontId="7" fillId="7" borderId="0" xfId="0" applyFont="1" applyFill="1" applyAlignment="1" applyProtection="1">
      <alignment vertical="center"/>
      <protection hidden="1"/>
    </xf>
    <xf numFmtId="0" fontId="9" fillId="7" borderId="27" xfId="0" applyFont="1" applyFill="1" applyBorder="1" applyAlignment="1" applyProtection="1">
      <alignment vertical="center"/>
      <protection hidden="1"/>
    </xf>
    <xf numFmtId="0" fontId="25" fillId="7" borderId="0" xfId="0" applyFont="1" applyFill="1" applyAlignment="1" applyProtection="1">
      <alignment vertical="center"/>
      <protection hidden="1"/>
    </xf>
    <xf numFmtId="0" fontId="6" fillId="8" borderId="7" xfId="3" applyFont="1" applyFill="1" applyBorder="1" applyAlignment="1" applyProtection="1">
      <alignment horizontal="right" vertical="center"/>
      <protection hidden="1"/>
    </xf>
    <xf numFmtId="0" fontId="9" fillId="8" borderId="7" xfId="3" applyFont="1" applyFill="1" applyBorder="1" applyAlignment="1" applyProtection="1">
      <alignment vertical="center"/>
      <protection hidden="1"/>
    </xf>
    <xf numFmtId="0" fontId="9" fillId="7" borderId="24" xfId="3" applyFont="1" applyFill="1" applyBorder="1" applyAlignment="1" applyProtection="1">
      <alignment vertical="center"/>
      <protection hidden="1"/>
    </xf>
    <xf numFmtId="0" fontId="9" fillId="7" borderId="25" xfId="3" applyFont="1" applyFill="1" applyBorder="1" applyAlignment="1" applyProtection="1">
      <alignment vertical="center"/>
      <protection hidden="1"/>
    </xf>
    <xf numFmtId="0" fontId="9" fillId="7" borderId="28" xfId="3" applyFont="1" applyFill="1" applyBorder="1" applyAlignment="1" applyProtection="1">
      <alignment vertical="center"/>
      <protection hidden="1"/>
    </xf>
    <xf numFmtId="0" fontId="9" fillId="6" borderId="23" xfId="0" applyFont="1" applyFill="1" applyBorder="1" applyAlignment="1" applyProtection="1">
      <alignment vertical="center"/>
      <protection hidden="1"/>
    </xf>
    <xf numFmtId="0" fontId="15" fillId="7" borderId="0" xfId="3" applyFont="1" applyFill="1" applyAlignment="1" applyProtection="1">
      <alignment vertical="center"/>
      <protection hidden="1"/>
    </xf>
    <xf numFmtId="0" fontId="16" fillId="7" borderId="0" xfId="3" applyFont="1" applyFill="1" applyAlignment="1" applyProtection="1">
      <alignment vertical="center"/>
      <protection hidden="1"/>
    </xf>
    <xf numFmtId="0" fontId="16" fillId="7" borderId="27" xfId="3" applyFont="1" applyFill="1" applyBorder="1" applyAlignment="1" applyProtection="1">
      <alignment vertical="center"/>
      <protection hidden="1"/>
    </xf>
    <xf numFmtId="0" fontId="9" fillId="0" borderId="27" xfId="3" applyFont="1" applyBorder="1" applyAlignment="1" applyProtection="1">
      <alignment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17" fillId="3" borderId="11" xfId="7" applyFont="1" applyBorder="1" applyAlignment="1" applyProtection="1">
      <alignment horizontal="center" vertical="center"/>
      <protection hidden="1"/>
    </xf>
    <xf numFmtId="0" fontId="20" fillId="2" borderId="11" xfId="6" applyFont="1" applyBorder="1" applyAlignment="1" applyProtection="1">
      <alignment horizontal="center" vertical="center"/>
      <protection hidden="1"/>
    </xf>
    <xf numFmtId="0" fontId="19" fillId="4" borderId="11" xfId="5" applyFont="1" applyBorder="1" applyAlignment="1" applyProtection="1">
      <alignment horizontal="center" vertical="center"/>
      <protection hidden="1"/>
    </xf>
    <xf numFmtId="0" fontId="21" fillId="7" borderId="23" xfId="3" applyFont="1" applyFill="1" applyBorder="1" applyAlignment="1" applyProtection="1">
      <alignment vertical="center"/>
      <protection hidden="1"/>
    </xf>
    <xf numFmtId="0" fontId="23" fillId="7" borderId="0" xfId="3" applyFont="1" applyFill="1" applyAlignment="1" applyProtection="1">
      <alignment horizontal="right" vertical="center"/>
      <protection hidden="1"/>
    </xf>
    <xf numFmtId="0" fontId="21" fillId="7" borderId="0" xfId="3" applyFont="1" applyFill="1" applyAlignment="1" applyProtection="1">
      <alignment horizontal="center" vertical="center"/>
      <protection hidden="1"/>
    </xf>
    <xf numFmtId="0" fontId="24" fillId="7" borderId="0" xfId="2" applyFont="1" applyFill="1" applyBorder="1" applyAlignment="1" applyProtection="1">
      <alignment horizontal="center" vertical="center"/>
      <protection hidden="1"/>
    </xf>
    <xf numFmtId="0" fontId="21" fillId="7" borderId="0" xfId="3" applyFont="1" applyFill="1" applyAlignment="1" applyProtection="1">
      <alignment vertical="center"/>
      <protection hidden="1"/>
    </xf>
    <xf numFmtId="49" fontId="21" fillId="6" borderId="0" xfId="4" applyNumberFormat="1" applyFont="1" applyFill="1" applyBorder="1" applyAlignment="1" applyProtection="1">
      <alignment horizontal="center" vertical="center"/>
      <protection hidden="1"/>
    </xf>
    <xf numFmtId="1" fontId="23" fillId="0" borderId="7" xfId="3" applyNumberFormat="1" applyFont="1" applyBorder="1" applyAlignment="1" applyProtection="1">
      <alignment horizontal="center" vertical="center"/>
      <protection hidden="1"/>
    </xf>
    <xf numFmtId="0" fontId="21" fillId="7" borderId="27" xfId="3" applyFont="1" applyFill="1" applyBorder="1" applyAlignment="1" applyProtection="1">
      <alignment vertical="center"/>
      <protection hidden="1"/>
    </xf>
    <xf numFmtId="0" fontId="11" fillId="7" borderId="27" xfId="3" applyFont="1" applyFill="1" applyBorder="1" applyAlignment="1" applyProtection="1">
      <alignment horizontal="center" vertical="center"/>
      <protection hidden="1"/>
    </xf>
    <xf numFmtId="0" fontId="23" fillId="0" borderId="0" xfId="3" applyFont="1" applyAlignment="1" applyProtection="1">
      <alignment horizontal="right" vertical="center"/>
      <protection hidden="1"/>
    </xf>
    <xf numFmtId="1" fontId="13" fillId="4" borderId="11" xfId="5" applyNumberFormat="1" applyFont="1" applyBorder="1" applyAlignment="1" applyProtection="1">
      <alignment horizontal="center" vertical="center"/>
      <protection hidden="1"/>
    </xf>
    <xf numFmtId="1" fontId="13" fillId="3" borderId="11" xfId="7" applyNumberFormat="1" applyFont="1" applyBorder="1" applyAlignment="1" applyProtection="1">
      <alignment horizontal="center" vertical="center"/>
      <protection hidden="1"/>
    </xf>
    <xf numFmtId="0" fontId="9" fillId="7" borderId="27" xfId="3" applyFont="1" applyFill="1" applyBorder="1" applyAlignment="1" applyProtection="1">
      <alignment horizontal="center" vertical="center"/>
      <protection hidden="1"/>
    </xf>
    <xf numFmtId="0" fontId="6" fillId="7" borderId="0" xfId="0" applyFont="1" applyFill="1" applyAlignment="1" applyProtection="1">
      <alignment vertical="center"/>
      <protection hidden="1"/>
    </xf>
    <xf numFmtId="9" fontId="13" fillId="2" borderId="11" xfId="1" applyFont="1" applyFill="1" applyBorder="1" applyAlignment="1" applyProtection="1">
      <alignment horizontal="center" vertical="center"/>
      <protection hidden="1"/>
    </xf>
    <xf numFmtId="9" fontId="13" fillId="4" borderId="11" xfId="1" applyFont="1" applyFill="1" applyBorder="1" applyAlignment="1" applyProtection="1">
      <alignment horizontal="center" vertical="center"/>
      <protection hidden="1"/>
    </xf>
    <xf numFmtId="9" fontId="13" fillId="3" borderId="11" xfId="1" applyFont="1" applyFill="1" applyBorder="1" applyAlignment="1" applyProtection="1">
      <alignment horizontal="center" vertical="center"/>
      <protection hidden="1"/>
    </xf>
    <xf numFmtId="0" fontId="21" fillId="7" borderId="0" xfId="0" applyFont="1" applyFill="1" applyAlignment="1" applyProtection="1">
      <alignment vertical="center"/>
      <protection hidden="1"/>
    </xf>
    <xf numFmtId="0" fontId="11" fillId="7" borderId="0" xfId="3" applyFont="1" applyFill="1" applyAlignment="1" applyProtection="1">
      <alignment horizontal="center" vertical="center"/>
      <protection hidden="1"/>
    </xf>
    <xf numFmtId="0" fontId="9" fillId="7" borderId="0" xfId="3" applyFont="1" applyFill="1" applyAlignment="1" applyProtection="1">
      <alignment horizontal="right" vertical="center"/>
      <protection hidden="1"/>
    </xf>
    <xf numFmtId="0" fontId="21" fillId="7" borderId="24" xfId="3" applyFont="1" applyFill="1" applyBorder="1" applyAlignment="1" applyProtection="1">
      <alignment vertical="center"/>
      <protection hidden="1"/>
    </xf>
    <xf numFmtId="0" fontId="9" fillId="7" borderId="25" xfId="3" applyFont="1" applyFill="1" applyBorder="1" applyAlignment="1" applyProtection="1">
      <alignment horizontal="center" vertical="center"/>
      <protection hidden="1"/>
    </xf>
    <xf numFmtId="0" fontId="9" fillId="7" borderId="25" xfId="3" applyFont="1" applyFill="1" applyBorder="1" applyAlignment="1" applyProtection="1">
      <alignment horizontal="left" vertical="center"/>
      <protection hidden="1"/>
    </xf>
    <xf numFmtId="0" fontId="6" fillId="7" borderId="0" xfId="3" applyFont="1" applyFill="1" applyAlignment="1" applyProtection="1">
      <alignment horizontal="right" vertical="center"/>
      <protection hidden="1"/>
    </xf>
    <xf numFmtId="0" fontId="9" fillId="0" borderId="27" xfId="3" applyFont="1" applyBorder="1" applyAlignment="1" applyProtection="1">
      <alignment horizontal="center" vertical="center"/>
      <protection hidden="1"/>
    </xf>
    <xf numFmtId="0" fontId="9" fillId="6" borderId="0" xfId="3" applyFont="1" applyFill="1" applyAlignment="1" applyProtection="1">
      <alignment vertical="center"/>
      <protection hidden="1"/>
    </xf>
    <xf numFmtId="1" fontId="6" fillId="7" borderId="13" xfId="3" applyNumberFormat="1" applyFont="1" applyFill="1" applyBorder="1" applyAlignment="1" applyProtection="1">
      <alignment horizontal="center" vertical="center"/>
      <protection hidden="1"/>
    </xf>
    <xf numFmtId="1" fontId="6" fillId="7" borderId="12" xfId="3" applyNumberFormat="1" applyFont="1" applyFill="1" applyBorder="1" applyAlignment="1" applyProtection="1">
      <alignment horizontal="center" vertical="center"/>
      <protection hidden="1"/>
    </xf>
    <xf numFmtId="0" fontId="0" fillId="7" borderId="24" xfId="0" applyFill="1" applyBorder="1" applyProtection="1">
      <protection hidden="1"/>
    </xf>
    <xf numFmtId="0" fontId="0" fillId="7" borderId="25" xfId="0" applyFill="1" applyBorder="1" applyProtection="1">
      <protection hidden="1"/>
    </xf>
    <xf numFmtId="0" fontId="0" fillId="7" borderId="28" xfId="0" applyFill="1" applyBorder="1" applyAlignment="1" applyProtection="1">
      <alignment horizontal="center" vertical="center"/>
      <protection hidden="1"/>
    </xf>
    <xf numFmtId="0" fontId="7" fillId="0" borderId="0" xfId="3" applyFont="1" applyAlignment="1" applyProtection="1">
      <alignment horizontal="left" vertical="center"/>
      <protection hidden="1"/>
    </xf>
    <xf numFmtId="0" fontId="8" fillId="2" borderId="11" xfId="6" applyFont="1" applyBorder="1" applyAlignment="1" applyProtection="1">
      <alignment horizontal="center" vertical="center"/>
      <protection hidden="1"/>
    </xf>
    <xf numFmtId="0" fontId="7" fillId="7" borderId="0" xfId="0" applyFont="1" applyFill="1" applyAlignment="1" applyProtection="1">
      <alignment horizontal="left" vertical="center"/>
      <protection hidden="1"/>
    </xf>
    <xf numFmtId="0" fontId="14" fillId="7" borderId="0" xfId="2" applyFont="1" applyFill="1" applyBorder="1" applyAlignment="1" applyProtection="1">
      <alignment horizontal="center" vertical="center"/>
      <protection hidden="1"/>
    </xf>
    <xf numFmtId="1" fontId="6" fillId="0" borderId="7" xfId="3" applyNumberFormat="1" applyFont="1" applyBorder="1" applyAlignment="1" applyProtection="1">
      <alignment horizontal="center" vertical="center"/>
      <protection hidden="1"/>
    </xf>
    <xf numFmtId="0" fontId="13" fillId="3" borderId="11" xfId="7" applyFont="1" applyBorder="1" applyAlignment="1" applyProtection="1">
      <alignment horizontal="center" vertical="center"/>
      <protection hidden="1"/>
    </xf>
    <xf numFmtId="0" fontId="13" fillId="4" borderId="11" xfId="5" applyFont="1" applyBorder="1" applyAlignment="1" applyProtection="1">
      <alignment horizontal="center" vertical="center"/>
      <protection hidden="1"/>
    </xf>
    <xf numFmtId="0" fontId="9" fillId="7" borderId="24" xfId="0" applyFont="1" applyFill="1" applyBorder="1" applyAlignment="1" applyProtection="1">
      <alignment vertical="center"/>
      <protection hidden="1"/>
    </xf>
    <xf numFmtId="0" fontId="16" fillId="7" borderId="25" xfId="3" applyFont="1" applyFill="1" applyBorder="1" applyAlignment="1" applyProtection="1">
      <alignment vertical="center"/>
      <protection hidden="1"/>
    </xf>
    <xf numFmtId="0" fontId="9" fillId="7" borderId="25" xfId="0" applyFont="1" applyFill="1" applyBorder="1" applyAlignment="1" applyProtection="1">
      <alignment vertical="center"/>
      <protection hidden="1"/>
    </xf>
    <xf numFmtId="0" fontId="6" fillId="9" borderId="7" xfId="3" applyFont="1" applyFill="1" applyBorder="1" applyAlignment="1" applyProtection="1">
      <alignment horizontal="right" vertical="center"/>
      <protection hidden="1"/>
    </xf>
    <xf numFmtId="0" fontId="9" fillId="9" borderId="7" xfId="3" applyFont="1" applyFill="1" applyBorder="1" applyAlignment="1" applyProtection="1">
      <alignment vertical="center"/>
      <protection hidden="1"/>
    </xf>
    <xf numFmtId="0" fontId="6" fillId="7" borderId="0" xfId="3" applyFont="1" applyFill="1" applyAlignment="1" applyProtection="1">
      <alignment horizontal="center" vertical="center"/>
      <protection hidden="1"/>
    </xf>
    <xf numFmtId="1" fontId="13" fillId="7" borderId="15" xfId="3" applyNumberFormat="1" applyFont="1" applyFill="1" applyBorder="1" applyAlignment="1" applyProtection="1">
      <alignment horizontal="center" vertical="center"/>
      <protection hidden="1"/>
    </xf>
    <xf numFmtId="0" fontId="9" fillId="7" borderId="16" xfId="3" applyFont="1" applyFill="1" applyBorder="1" applyAlignment="1" applyProtection="1">
      <alignment horizontal="center" vertical="center"/>
      <protection hidden="1"/>
    </xf>
    <xf numFmtId="0" fontId="18" fillId="7" borderId="0" xfId="0" applyFont="1" applyFill="1" applyAlignment="1" applyProtection="1">
      <alignment horizontal="center" vertical="center"/>
      <protection hidden="1"/>
    </xf>
    <xf numFmtId="0" fontId="6" fillId="7" borderId="0" xfId="0" applyFont="1" applyFill="1" applyAlignment="1" applyProtection="1">
      <alignment horizontal="center" vertical="center"/>
      <protection hidden="1"/>
    </xf>
    <xf numFmtId="0" fontId="18" fillId="7" borderId="25" xfId="0" applyFont="1" applyFill="1" applyBorder="1" applyAlignment="1" applyProtection="1">
      <alignment horizontal="center" vertical="center"/>
      <protection hidden="1"/>
    </xf>
    <xf numFmtId="0" fontId="6" fillId="7" borderId="27" xfId="3" applyFont="1" applyFill="1" applyBorder="1" applyAlignment="1" applyProtection="1">
      <alignment horizontal="left" vertical="center"/>
      <protection hidden="1"/>
    </xf>
    <xf numFmtId="1" fontId="13" fillId="7" borderId="15" xfId="0" applyNumberFormat="1" applyFont="1" applyFill="1" applyBorder="1" applyAlignment="1" applyProtection="1">
      <alignment horizontal="center" vertical="center"/>
      <protection hidden="1"/>
    </xf>
    <xf numFmtId="1" fontId="13" fillId="7" borderId="11" xfId="3" applyNumberFormat="1" applyFont="1" applyFill="1" applyBorder="1" applyAlignment="1" applyProtection="1">
      <alignment horizontal="center" vertical="center"/>
      <protection hidden="1"/>
    </xf>
    <xf numFmtId="9" fontId="13" fillId="7" borderId="15" xfId="1" applyFont="1" applyFill="1" applyBorder="1" applyAlignment="1" applyProtection="1">
      <alignment horizontal="center" vertical="center"/>
      <protection hidden="1"/>
    </xf>
    <xf numFmtId="1" fontId="6" fillId="0" borderId="12" xfId="3" applyNumberFormat="1" applyFont="1" applyBorder="1" applyAlignment="1" applyProtection="1">
      <alignment horizontal="center" vertical="center"/>
      <protection hidden="1"/>
    </xf>
    <xf numFmtId="1" fontId="6" fillId="0" borderId="29" xfId="3" applyNumberFormat="1" applyFont="1" applyBorder="1" applyAlignment="1" applyProtection="1">
      <alignment horizontal="center" vertical="center"/>
      <protection hidden="1"/>
    </xf>
    <xf numFmtId="1" fontId="6" fillId="0" borderId="30" xfId="3" applyNumberFormat="1" applyFont="1" applyBorder="1" applyAlignment="1" applyProtection="1">
      <alignment horizontal="center" vertical="center"/>
      <protection hidden="1"/>
    </xf>
    <xf numFmtId="1" fontId="6" fillId="0" borderId="32" xfId="3" applyNumberFormat="1" applyFont="1" applyBorder="1" applyAlignment="1" applyProtection="1">
      <alignment horizontal="center" vertical="center"/>
      <protection hidden="1"/>
    </xf>
    <xf numFmtId="1" fontId="6" fillId="0" borderId="33" xfId="3" applyNumberFormat="1" applyFont="1" applyBorder="1" applyAlignment="1" applyProtection="1">
      <alignment horizontal="center" vertical="center"/>
      <protection hidden="1"/>
    </xf>
    <xf numFmtId="0" fontId="9" fillId="7" borderId="14" xfId="3" applyFont="1" applyFill="1" applyBorder="1" applyAlignment="1" applyProtection="1">
      <alignment horizontal="left" vertical="center"/>
      <protection hidden="1"/>
    </xf>
    <xf numFmtId="0" fontId="6" fillId="7" borderId="27" xfId="3" applyFont="1" applyFill="1" applyBorder="1" applyAlignment="1" applyProtection="1">
      <alignment horizontal="right" vertical="center"/>
      <protection hidden="1"/>
    </xf>
    <xf numFmtId="0" fontId="6" fillId="13" borderId="0" xfId="0" applyFont="1" applyFill="1" applyAlignment="1" applyProtection="1">
      <alignment vertical="center"/>
      <protection hidden="1"/>
    </xf>
    <xf numFmtId="0" fontId="15" fillId="13" borderId="0" xfId="3" applyFont="1" applyFill="1" applyAlignment="1" applyProtection="1">
      <alignment vertical="center"/>
      <protection hidden="1"/>
    </xf>
    <xf numFmtId="0" fontId="16" fillId="13" borderId="0" xfId="3" applyFont="1" applyFill="1" applyAlignment="1" applyProtection="1">
      <alignment vertical="center"/>
      <protection hidden="1"/>
    </xf>
    <xf numFmtId="1" fontId="23" fillId="0" borderId="12" xfId="3" applyNumberFormat="1" applyFont="1" applyBorder="1" applyAlignment="1" applyProtection="1">
      <alignment horizontal="center" vertical="center"/>
      <protection hidden="1"/>
    </xf>
    <xf numFmtId="1" fontId="23" fillId="0" borderId="29" xfId="3" applyNumberFormat="1" applyFont="1" applyBorder="1" applyAlignment="1" applyProtection="1">
      <alignment horizontal="center" vertical="center"/>
      <protection hidden="1"/>
    </xf>
    <xf numFmtId="1" fontId="23" fillId="0" borderId="13" xfId="3" applyNumberFormat="1" applyFont="1" applyBorder="1" applyAlignment="1" applyProtection="1">
      <alignment horizontal="center" vertical="center"/>
      <protection hidden="1"/>
    </xf>
    <xf numFmtId="1" fontId="23" fillId="0" borderId="30" xfId="3" applyNumberFormat="1" applyFont="1" applyBorder="1" applyAlignment="1" applyProtection="1">
      <alignment horizontal="center" vertical="center"/>
      <protection hidden="1"/>
    </xf>
    <xf numFmtId="1" fontId="23" fillId="0" borderId="31" xfId="3" applyNumberFormat="1" applyFont="1" applyBorder="1" applyAlignment="1" applyProtection="1">
      <alignment horizontal="center" vertical="center"/>
      <protection hidden="1"/>
    </xf>
    <xf numFmtId="1" fontId="23" fillId="0" borderId="32" xfId="3" applyNumberFormat="1" applyFont="1" applyBorder="1" applyAlignment="1" applyProtection="1">
      <alignment horizontal="center" vertical="center"/>
      <protection hidden="1"/>
    </xf>
    <xf numFmtId="1" fontId="23" fillId="0" borderId="33" xfId="3" applyNumberFormat="1" applyFont="1" applyBorder="1" applyAlignment="1" applyProtection="1">
      <alignment horizontal="center" vertical="center"/>
      <protection hidden="1"/>
    </xf>
    <xf numFmtId="1" fontId="23" fillId="0" borderId="34" xfId="3" applyNumberFormat="1" applyFont="1" applyBorder="1" applyAlignment="1" applyProtection="1">
      <alignment horizontal="center" vertical="center"/>
      <protection hidden="1"/>
    </xf>
    <xf numFmtId="49" fontId="9" fillId="9" borderId="35" xfId="4" applyNumberFormat="1" applyFont="1" applyFill="1" applyBorder="1" applyAlignment="1" applyProtection="1">
      <alignment horizontal="center" vertical="center"/>
      <protection hidden="1"/>
    </xf>
    <xf numFmtId="49" fontId="9" fillId="9" borderId="36" xfId="4" applyNumberFormat="1" applyFont="1" applyFill="1" applyBorder="1" applyAlignment="1" applyProtection="1">
      <alignment horizontal="center" vertical="center"/>
      <protection hidden="1"/>
    </xf>
    <xf numFmtId="49" fontId="9" fillId="9" borderId="3" xfId="4" applyNumberFormat="1" applyFont="1" applyFill="1" applyBorder="1" applyAlignment="1" applyProtection="1">
      <alignment horizontal="center" vertical="center"/>
      <protection hidden="1"/>
    </xf>
    <xf numFmtId="1" fontId="6" fillId="7" borderId="37" xfId="3" applyNumberFormat="1" applyFont="1" applyFill="1" applyBorder="1" applyAlignment="1" applyProtection="1">
      <alignment horizontal="center" vertical="center"/>
      <protection hidden="1"/>
    </xf>
    <xf numFmtId="1" fontId="6" fillId="7" borderId="38" xfId="3" applyNumberFormat="1" applyFont="1" applyFill="1" applyBorder="1" applyAlignment="1" applyProtection="1">
      <alignment horizontal="center" vertical="center"/>
      <protection hidden="1"/>
    </xf>
    <xf numFmtId="49" fontId="9" fillId="9" borderId="4" xfId="4" applyNumberFormat="1" applyFont="1" applyFill="1" applyBorder="1" applyAlignment="1" applyProtection="1">
      <alignment horizontal="center" vertical="center"/>
      <protection hidden="1"/>
    </xf>
    <xf numFmtId="1" fontId="6" fillId="7" borderId="34" xfId="3" applyNumberFormat="1" applyFont="1" applyFill="1" applyBorder="1" applyAlignment="1" applyProtection="1">
      <alignment horizontal="center" vertical="center"/>
      <protection hidden="1"/>
    </xf>
    <xf numFmtId="49" fontId="9" fillId="9" borderId="39" xfId="4" applyNumberFormat="1" applyFont="1" applyFill="1" applyBorder="1" applyAlignment="1" applyProtection="1">
      <alignment horizontal="center" vertical="center"/>
      <protection hidden="1"/>
    </xf>
    <xf numFmtId="49" fontId="9" fillId="9" borderId="40" xfId="4" applyNumberFormat="1" applyFont="1" applyFill="1" applyBorder="1" applyAlignment="1" applyProtection="1">
      <alignment horizontal="center" vertical="center"/>
      <protection hidden="1"/>
    </xf>
    <xf numFmtId="49" fontId="9" fillId="9" borderId="41" xfId="4" applyNumberFormat="1" applyFont="1" applyFill="1" applyBorder="1" applyAlignment="1" applyProtection="1">
      <alignment horizontal="center" vertical="center"/>
      <protection hidden="1"/>
    </xf>
    <xf numFmtId="1" fontId="6" fillId="7" borderId="32" xfId="3" applyNumberFormat="1" applyFont="1" applyFill="1" applyBorder="1" applyAlignment="1" applyProtection="1">
      <alignment horizontal="center" vertical="center"/>
      <protection hidden="1"/>
    </xf>
    <xf numFmtId="1" fontId="6" fillId="7" borderId="42" xfId="3" applyNumberFormat="1" applyFont="1" applyFill="1" applyBorder="1" applyAlignment="1" applyProtection="1">
      <alignment horizontal="center" vertical="center"/>
      <protection hidden="1"/>
    </xf>
    <xf numFmtId="1" fontId="6" fillId="7" borderId="43" xfId="3" applyNumberFormat="1" applyFont="1" applyFill="1" applyBorder="1" applyAlignment="1" applyProtection="1">
      <alignment horizontal="center" vertical="center"/>
      <protection hidden="1"/>
    </xf>
    <xf numFmtId="1" fontId="6" fillId="7" borderId="28" xfId="3" applyNumberFormat="1" applyFont="1" applyFill="1" applyBorder="1" applyAlignment="1" applyProtection="1">
      <alignment horizontal="center" vertical="center"/>
      <protection hidden="1"/>
    </xf>
    <xf numFmtId="1" fontId="6" fillId="7" borderId="44" xfId="3" applyNumberFormat="1" applyFont="1" applyFill="1" applyBorder="1" applyAlignment="1" applyProtection="1">
      <alignment horizontal="center" vertical="center"/>
      <protection hidden="1"/>
    </xf>
    <xf numFmtId="1" fontId="6" fillId="7" borderId="45" xfId="3" applyNumberFormat="1" applyFont="1" applyFill="1" applyBorder="1" applyAlignment="1" applyProtection="1">
      <alignment horizontal="center" vertical="center"/>
      <protection hidden="1"/>
    </xf>
    <xf numFmtId="1" fontId="6" fillId="7" borderId="24" xfId="3" applyNumberFormat="1" applyFont="1" applyFill="1" applyBorder="1" applyAlignment="1" applyProtection="1">
      <alignment horizontal="center" vertical="center"/>
      <protection hidden="1"/>
    </xf>
    <xf numFmtId="1" fontId="10" fillId="13" borderId="7" xfId="3" applyNumberFormat="1" applyFont="1" applyFill="1" applyBorder="1" applyAlignment="1" applyProtection="1">
      <alignment horizontal="center" vertical="center"/>
      <protection locked="0"/>
    </xf>
    <xf numFmtId="2" fontId="22" fillId="13" borderId="11" xfId="3" applyNumberFormat="1" applyFont="1" applyFill="1" applyBorder="1" applyAlignment="1" applyProtection="1">
      <alignment horizontal="center" vertical="center"/>
      <protection hidden="1"/>
    </xf>
    <xf numFmtId="2" fontId="27" fillId="13" borderId="11" xfId="0" applyNumberFormat="1" applyFont="1" applyFill="1" applyBorder="1" applyAlignment="1" applyProtection="1">
      <alignment horizontal="center"/>
      <protection locked="0"/>
    </xf>
    <xf numFmtId="1" fontId="13" fillId="9" borderId="7" xfId="3" applyNumberFormat="1" applyFont="1" applyFill="1" applyBorder="1" applyAlignment="1" applyProtection="1">
      <alignment horizontal="center" vertical="center"/>
      <protection hidden="1"/>
    </xf>
    <xf numFmtId="1" fontId="13" fillId="8" borderId="7" xfId="3" applyNumberFormat="1" applyFont="1" applyFill="1" applyBorder="1" applyAlignment="1" applyProtection="1">
      <alignment horizontal="center" vertical="center"/>
      <protection hidden="1"/>
    </xf>
    <xf numFmtId="0" fontId="37" fillId="7" borderId="0" xfId="3" applyFont="1" applyFill="1" applyAlignment="1" applyProtection="1">
      <alignment horizontal="left" vertical="center"/>
      <protection hidden="1"/>
    </xf>
    <xf numFmtId="0" fontId="9" fillId="7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39" fillId="13" borderId="11" xfId="3" applyFont="1" applyFill="1" applyBorder="1" applyAlignment="1" applyProtection="1">
      <alignment horizontal="center" vertical="center"/>
      <protection locked="0"/>
    </xf>
    <xf numFmtId="1" fontId="13" fillId="7" borderId="0" xfId="0" applyNumberFormat="1" applyFont="1" applyFill="1" applyAlignment="1" applyProtection="1">
      <alignment horizontal="center" vertical="center"/>
      <protection hidden="1"/>
    </xf>
    <xf numFmtId="1" fontId="13" fillId="7" borderId="0" xfId="3" applyNumberFormat="1" applyFont="1" applyFill="1" applyAlignment="1" applyProtection="1">
      <alignment horizontal="center" vertical="center"/>
      <protection hidden="1"/>
    </xf>
    <xf numFmtId="9" fontId="13" fillId="7" borderId="0" xfId="1" applyFont="1" applyFill="1" applyBorder="1" applyAlignment="1" applyProtection="1">
      <alignment horizontal="center" vertical="center"/>
      <protection hidden="1"/>
    </xf>
    <xf numFmtId="0" fontId="9" fillId="7" borderId="2" xfId="0" applyFont="1" applyFill="1" applyBorder="1" applyAlignment="1">
      <alignment vertical="center"/>
    </xf>
    <xf numFmtId="0" fontId="9" fillId="7" borderId="3" xfId="0" applyFont="1" applyFill="1" applyBorder="1" applyAlignment="1">
      <alignment vertical="center"/>
    </xf>
    <xf numFmtId="0" fontId="9" fillId="7" borderId="4" xfId="0" applyFont="1" applyFill="1" applyBorder="1" applyAlignment="1">
      <alignment vertical="center"/>
    </xf>
    <xf numFmtId="0" fontId="9" fillId="7" borderId="5" xfId="0" applyFont="1" applyFill="1" applyBorder="1" applyAlignment="1">
      <alignment vertical="center"/>
    </xf>
    <xf numFmtId="0" fontId="9" fillId="7" borderId="6" xfId="0" applyFont="1" applyFill="1" applyBorder="1" applyAlignment="1">
      <alignment vertical="center"/>
    </xf>
    <xf numFmtId="0" fontId="9" fillId="7" borderId="8" xfId="0" applyFont="1" applyFill="1" applyBorder="1" applyAlignment="1">
      <alignment vertical="center"/>
    </xf>
    <xf numFmtId="0" fontId="9" fillId="7" borderId="9" xfId="0" applyFont="1" applyFill="1" applyBorder="1" applyAlignment="1">
      <alignment vertical="center"/>
    </xf>
    <xf numFmtId="0" fontId="9" fillId="7" borderId="10" xfId="0" applyFont="1" applyFill="1" applyBorder="1" applyAlignment="1">
      <alignment vertical="center"/>
    </xf>
    <xf numFmtId="0" fontId="9" fillId="0" borderId="14" xfId="3" applyFont="1" applyBorder="1" applyAlignment="1" applyProtection="1">
      <alignment vertical="center"/>
      <protection hidden="1"/>
    </xf>
    <xf numFmtId="0" fontId="9" fillId="0" borderId="16" xfId="3" applyFont="1" applyBorder="1" applyAlignment="1" applyProtection="1">
      <alignment vertical="center"/>
      <protection hidden="1"/>
    </xf>
    <xf numFmtId="0" fontId="9" fillId="0" borderId="15" xfId="3" applyFont="1" applyBorder="1" applyAlignment="1" applyProtection="1">
      <alignment vertical="center"/>
      <protection hidden="1"/>
    </xf>
    <xf numFmtId="1" fontId="13" fillId="2" borderId="11" xfId="6" applyNumberFormat="1" applyFont="1" applyBorder="1" applyAlignment="1" applyProtection="1">
      <alignment horizontal="center" vertical="center"/>
      <protection hidden="1"/>
    </xf>
    <xf numFmtId="0" fontId="16" fillId="13" borderId="27" xfId="3" applyFont="1" applyFill="1" applyBorder="1" applyAlignment="1" applyProtection="1">
      <alignment vertical="center"/>
      <protection hidden="1"/>
    </xf>
    <xf numFmtId="0" fontId="9" fillId="13" borderId="23" xfId="0" applyFont="1" applyFill="1" applyBorder="1" applyAlignment="1" applyProtection="1">
      <alignment vertical="center"/>
      <protection hidden="1"/>
    </xf>
    <xf numFmtId="1" fontId="6" fillId="0" borderId="13" xfId="3" applyNumberFormat="1" applyFont="1" applyBorder="1" applyAlignment="1" applyProtection="1">
      <alignment horizontal="center" vertical="center"/>
      <protection hidden="1"/>
    </xf>
    <xf numFmtId="1" fontId="6" fillId="0" borderId="31" xfId="3" applyNumberFormat="1" applyFont="1" applyBorder="1" applyAlignment="1" applyProtection="1">
      <alignment horizontal="center" vertical="center"/>
      <protection hidden="1"/>
    </xf>
    <xf numFmtId="1" fontId="6" fillId="0" borderId="34" xfId="3" applyNumberFormat="1" applyFont="1" applyBorder="1" applyAlignment="1" applyProtection="1">
      <alignment horizontal="center" vertical="center"/>
      <protection hidden="1"/>
    </xf>
    <xf numFmtId="0" fontId="6" fillId="8" borderId="17" xfId="3" applyFont="1" applyFill="1" applyBorder="1" applyAlignment="1" applyProtection="1">
      <alignment horizontal="center" vertical="center"/>
      <protection hidden="1"/>
    </xf>
    <xf numFmtId="0" fontId="6" fillId="8" borderId="19" xfId="3" applyFont="1" applyFill="1" applyBorder="1" applyAlignment="1" applyProtection="1">
      <alignment horizontal="center" vertical="center"/>
      <protection hidden="1"/>
    </xf>
    <xf numFmtId="0" fontId="6" fillId="9" borderId="17" xfId="3" applyFont="1" applyFill="1" applyBorder="1" applyAlignment="1" applyProtection="1">
      <alignment horizontal="center" vertical="center"/>
      <protection hidden="1"/>
    </xf>
    <xf numFmtId="0" fontId="6" fillId="9" borderId="19" xfId="3" applyFont="1" applyFill="1" applyBorder="1" applyAlignment="1" applyProtection="1">
      <alignment horizontal="center" vertical="center"/>
      <protection hidden="1"/>
    </xf>
    <xf numFmtId="0" fontId="10" fillId="13" borderId="17" xfId="3" applyFont="1" applyFill="1" applyBorder="1" applyAlignment="1" applyProtection="1">
      <alignment horizontal="center" vertical="center"/>
      <protection locked="0"/>
    </xf>
    <xf numFmtId="0" fontId="10" fillId="13" borderId="18" xfId="3" applyFont="1" applyFill="1" applyBorder="1" applyAlignment="1" applyProtection="1">
      <alignment horizontal="center" vertical="center"/>
      <protection locked="0"/>
    </xf>
    <xf numFmtId="0" fontId="10" fillId="13" borderId="19" xfId="3" applyFont="1" applyFill="1" applyBorder="1" applyAlignment="1" applyProtection="1">
      <alignment horizontal="center" vertical="center"/>
      <protection locked="0"/>
    </xf>
    <xf numFmtId="14" fontId="10" fillId="13" borderId="17" xfId="3" applyNumberFormat="1" applyFont="1" applyFill="1" applyBorder="1" applyAlignment="1" applyProtection="1">
      <alignment horizontal="center" vertical="center"/>
      <protection locked="0"/>
    </xf>
    <xf numFmtId="14" fontId="10" fillId="13" borderId="18" xfId="3" applyNumberFormat="1" applyFont="1" applyFill="1" applyBorder="1" applyAlignment="1" applyProtection="1">
      <alignment horizontal="center" vertical="center"/>
      <protection locked="0"/>
    </xf>
    <xf numFmtId="14" fontId="10" fillId="13" borderId="19" xfId="3" applyNumberFormat="1" applyFont="1" applyFill="1" applyBorder="1" applyAlignment="1" applyProtection="1">
      <alignment horizontal="center" vertical="center"/>
      <protection locked="0"/>
    </xf>
    <xf numFmtId="0" fontId="6" fillId="9" borderId="7" xfId="3" applyFont="1" applyFill="1" applyBorder="1" applyAlignment="1" applyProtection="1">
      <alignment horizontal="center" vertical="center"/>
      <protection hidden="1"/>
    </xf>
    <xf numFmtId="0" fontId="6" fillId="8" borderId="7" xfId="3" applyFont="1" applyFill="1" applyBorder="1" applyAlignment="1" applyProtection="1">
      <alignment horizontal="center" vertical="center"/>
      <protection hidden="1"/>
    </xf>
    <xf numFmtId="0" fontId="13" fillId="6" borderId="17" xfId="3" applyFont="1" applyFill="1" applyBorder="1" applyAlignment="1" applyProtection="1">
      <alignment horizontal="center" vertical="center"/>
      <protection hidden="1"/>
    </xf>
    <xf numFmtId="0" fontId="13" fillId="6" borderId="18" xfId="3" applyFont="1" applyFill="1" applyBorder="1" applyAlignment="1" applyProtection="1">
      <alignment horizontal="center" vertical="center"/>
      <protection hidden="1"/>
    </xf>
    <xf numFmtId="0" fontId="13" fillId="6" borderId="19" xfId="3" applyFont="1" applyFill="1" applyBorder="1" applyAlignment="1" applyProtection="1">
      <alignment horizontal="center" vertical="center"/>
      <protection hidden="1"/>
    </xf>
    <xf numFmtId="14" fontId="13" fillId="6" borderId="17" xfId="3" applyNumberFormat="1" applyFont="1" applyFill="1" applyBorder="1" applyAlignment="1" applyProtection="1">
      <alignment horizontal="center" vertical="center"/>
      <protection hidden="1"/>
    </xf>
    <xf numFmtId="14" fontId="13" fillId="6" borderId="18" xfId="3" applyNumberFormat="1" applyFont="1" applyFill="1" applyBorder="1" applyAlignment="1" applyProtection="1">
      <alignment horizontal="center" vertical="center"/>
      <protection hidden="1"/>
    </xf>
    <xf numFmtId="14" fontId="13" fillId="6" borderId="19" xfId="3" applyNumberFormat="1" applyFont="1" applyFill="1" applyBorder="1" applyAlignment="1" applyProtection="1">
      <alignment horizontal="center" vertical="center"/>
      <protection hidden="1"/>
    </xf>
    <xf numFmtId="0" fontId="6" fillId="7" borderId="14" xfId="0" applyFont="1" applyFill="1" applyBorder="1" applyAlignment="1" applyProtection="1">
      <alignment horizontal="center" vertical="center"/>
      <protection hidden="1"/>
    </xf>
    <xf numFmtId="0" fontId="6" fillId="7" borderId="15" xfId="0" applyFont="1" applyFill="1" applyBorder="1" applyAlignment="1" applyProtection="1">
      <alignment horizontal="center" vertical="center"/>
      <protection hidden="1"/>
    </xf>
    <xf numFmtId="1" fontId="34" fillId="0" borderId="14" xfId="3" applyNumberFormat="1" applyFont="1" applyBorder="1" applyAlignment="1" applyProtection="1">
      <alignment horizontal="center" vertical="center"/>
      <protection hidden="1"/>
    </xf>
    <xf numFmtId="1" fontId="34" fillId="0" borderId="15" xfId="3" applyNumberFormat="1" applyFont="1" applyBorder="1" applyAlignment="1" applyProtection="1">
      <alignment horizontal="center" vertical="center"/>
      <protection hidden="1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6" fillId="0" borderId="14" xfId="3" applyFont="1" applyBorder="1" applyAlignment="1" applyProtection="1">
      <alignment horizontal="center" vertical="center"/>
      <protection hidden="1"/>
    </xf>
    <xf numFmtId="0" fontId="26" fillId="0" borderId="16" xfId="3" applyFont="1" applyBorder="1" applyAlignment="1" applyProtection="1">
      <alignment horizontal="center" vertical="center"/>
      <protection hidden="1"/>
    </xf>
    <xf numFmtId="0" fontId="26" fillId="0" borderId="15" xfId="3" applyFont="1" applyBorder="1" applyAlignment="1" applyProtection="1">
      <alignment horizontal="center" vertical="center"/>
      <protection hidden="1"/>
    </xf>
    <xf numFmtId="1" fontId="22" fillId="13" borderId="14" xfId="3" applyNumberFormat="1" applyFont="1" applyFill="1" applyBorder="1" applyAlignment="1" applyProtection="1">
      <alignment horizontal="center" vertical="center"/>
      <protection locked="0"/>
    </xf>
    <xf numFmtId="1" fontId="22" fillId="13" borderId="15" xfId="3" applyNumberFormat="1" applyFont="1" applyFill="1" applyBorder="1" applyAlignment="1" applyProtection="1">
      <alignment horizontal="center" vertical="center"/>
      <protection locked="0"/>
    </xf>
    <xf numFmtId="0" fontId="6" fillId="0" borderId="14" xfId="3" applyFont="1" applyBorder="1" applyAlignment="1" applyProtection="1">
      <alignment horizontal="center" vertical="center"/>
      <protection hidden="1"/>
    </xf>
    <xf numFmtId="0" fontId="6" fillId="0" borderId="16" xfId="3" applyFont="1" applyBorder="1" applyAlignment="1" applyProtection="1">
      <alignment horizontal="center" vertical="center"/>
      <protection hidden="1"/>
    </xf>
    <xf numFmtId="0" fontId="6" fillId="0" borderId="15" xfId="3" applyFont="1" applyBorder="1" applyAlignment="1" applyProtection="1">
      <alignment horizontal="center" vertical="center"/>
      <protection hidden="1"/>
    </xf>
    <xf numFmtId="0" fontId="9" fillId="0" borderId="14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4" xfId="3" applyFont="1" applyBorder="1" applyAlignment="1" applyProtection="1">
      <alignment horizontal="center" vertical="center"/>
      <protection hidden="1"/>
    </xf>
    <xf numFmtId="0" fontId="9" fillId="0" borderId="16" xfId="3" applyFont="1" applyBorder="1" applyAlignment="1" applyProtection="1">
      <alignment horizontal="center" vertical="center"/>
      <protection hidden="1"/>
    </xf>
    <xf numFmtId="0" fontId="9" fillId="0" borderId="15" xfId="3" applyFont="1" applyBorder="1" applyAlignment="1" applyProtection="1">
      <alignment horizontal="center" vertical="center"/>
      <protection hidden="1"/>
    </xf>
    <xf numFmtId="164" fontId="12" fillId="0" borderId="14" xfId="1" applyNumberFormat="1" applyFont="1" applyBorder="1" applyAlignment="1" applyProtection="1">
      <alignment horizontal="center" vertical="center"/>
      <protection hidden="1"/>
    </xf>
    <xf numFmtId="164" fontId="12" fillId="0" borderId="15" xfId="1" applyNumberFormat="1" applyFont="1" applyBorder="1" applyAlignment="1" applyProtection="1">
      <alignment horizontal="center" vertical="center"/>
      <protection hidden="1"/>
    </xf>
    <xf numFmtId="2" fontId="13" fillId="3" borderId="14" xfId="7" applyNumberFormat="1" applyFont="1" applyBorder="1" applyAlignment="1" applyProtection="1">
      <alignment horizontal="center" vertical="center"/>
      <protection hidden="1"/>
    </xf>
    <xf numFmtId="2" fontId="13" fillId="3" borderId="15" xfId="7" applyNumberFormat="1" applyFont="1" applyBorder="1" applyAlignment="1" applyProtection="1">
      <alignment horizontal="center" vertical="center"/>
      <protection hidden="1"/>
    </xf>
    <xf numFmtId="2" fontId="13" fillId="4" borderId="14" xfId="5" applyNumberFormat="1" applyFont="1" applyBorder="1" applyAlignment="1" applyProtection="1">
      <alignment horizontal="center" vertical="center"/>
      <protection hidden="1"/>
    </xf>
    <xf numFmtId="2" fontId="13" fillId="4" borderId="15" xfId="5" applyNumberFormat="1" applyFont="1" applyBorder="1" applyAlignment="1" applyProtection="1">
      <alignment horizontal="center" vertical="center"/>
      <protection hidden="1"/>
    </xf>
    <xf numFmtId="2" fontId="12" fillId="0" borderId="14" xfId="1" applyNumberFormat="1" applyFont="1" applyBorder="1" applyAlignment="1" applyProtection="1">
      <alignment horizontal="center" vertical="center"/>
      <protection hidden="1"/>
    </xf>
    <xf numFmtId="2" fontId="12" fillId="0" borderId="15" xfId="1" applyNumberFormat="1" applyFont="1" applyBorder="1" applyAlignment="1" applyProtection="1">
      <alignment horizontal="center" vertical="center"/>
      <protection hidden="1"/>
    </xf>
    <xf numFmtId="14" fontId="13" fillId="7" borderId="17" xfId="3" applyNumberFormat="1" applyFont="1" applyFill="1" applyBorder="1" applyAlignment="1" applyProtection="1">
      <alignment horizontal="center" vertical="center"/>
      <protection hidden="1"/>
    </xf>
    <xf numFmtId="14" fontId="13" fillId="7" borderId="18" xfId="3" applyNumberFormat="1" applyFont="1" applyFill="1" applyBorder="1" applyAlignment="1" applyProtection="1">
      <alignment horizontal="center" vertical="center"/>
      <protection hidden="1"/>
    </xf>
    <xf numFmtId="14" fontId="13" fillId="7" borderId="19" xfId="3" applyNumberFormat="1" applyFont="1" applyFill="1" applyBorder="1" applyAlignment="1" applyProtection="1">
      <alignment horizontal="center" vertical="center"/>
      <protection hidden="1"/>
    </xf>
    <xf numFmtId="0" fontId="10" fillId="13" borderId="17" xfId="3" applyNumberFormat="1" applyFont="1" applyFill="1" applyBorder="1" applyAlignment="1" applyProtection="1">
      <alignment horizontal="center" vertical="center"/>
      <protection locked="0"/>
    </xf>
    <xf numFmtId="0" fontId="10" fillId="13" borderId="18" xfId="3" applyNumberFormat="1" applyFont="1" applyFill="1" applyBorder="1" applyAlignment="1" applyProtection="1">
      <alignment horizontal="center" vertical="center"/>
      <protection locked="0"/>
    </xf>
    <xf numFmtId="0" fontId="10" fillId="13" borderId="19" xfId="3" applyNumberFormat="1" applyFont="1" applyFill="1" applyBorder="1" applyAlignment="1" applyProtection="1">
      <alignment horizontal="center" vertical="center"/>
      <protection locked="0"/>
    </xf>
    <xf numFmtId="0" fontId="13" fillId="6" borderId="17" xfId="3" applyNumberFormat="1" applyFont="1" applyFill="1" applyBorder="1" applyAlignment="1" applyProtection="1">
      <alignment horizontal="center" vertical="center"/>
      <protection hidden="1"/>
    </xf>
    <xf numFmtId="0" fontId="13" fillId="6" borderId="18" xfId="3" applyNumberFormat="1" applyFont="1" applyFill="1" applyBorder="1" applyAlignment="1" applyProtection="1">
      <alignment horizontal="center" vertical="center"/>
      <protection hidden="1"/>
    </xf>
    <xf numFmtId="0" fontId="13" fillId="6" borderId="19" xfId="3" applyNumberFormat="1" applyFont="1" applyFill="1" applyBorder="1" applyAlignment="1" applyProtection="1">
      <alignment horizontal="center" vertical="center"/>
      <protection hidden="1"/>
    </xf>
    <xf numFmtId="0" fontId="13" fillId="7" borderId="17" xfId="3" applyFont="1" applyFill="1" applyBorder="1" applyAlignment="1" applyProtection="1">
      <alignment horizontal="center" vertical="center"/>
      <protection hidden="1"/>
    </xf>
    <xf numFmtId="0" fontId="13" fillId="7" borderId="18" xfId="3" applyFont="1" applyFill="1" applyBorder="1" applyAlignment="1" applyProtection="1">
      <alignment horizontal="center" vertical="center"/>
      <protection hidden="1"/>
    </xf>
    <xf numFmtId="0" fontId="13" fillId="7" borderId="19" xfId="3" applyFont="1" applyFill="1" applyBorder="1" applyAlignment="1" applyProtection="1">
      <alignment horizontal="center" vertical="center"/>
      <protection hidden="1"/>
    </xf>
  </cellXfs>
  <cellStyles count="11">
    <cellStyle name="20% - Accent1 2" xfId="9" xr:uid="{82DE6562-32E3-44A1-8BB4-6F4A66095D6A}"/>
    <cellStyle name="20% - Accent5 2" xfId="4" xr:uid="{C6B47835-7705-4C5E-B8CD-347BB18CEF6D}"/>
    <cellStyle name="Bad 2" xfId="7" xr:uid="{A07E5868-3848-41A3-B44E-F38E61C4E227}"/>
    <cellStyle name="Good 2" xfId="6" xr:uid="{3F792A5C-830C-4EE0-987F-A0F97C05F0F7}"/>
    <cellStyle name="Heading 2" xfId="2" builtinId="17"/>
    <cellStyle name="Neutral 2" xfId="5" xr:uid="{72C5985B-37C3-43F1-A332-1986D51CEF79}"/>
    <cellStyle name="Normal" xfId="0" builtinId="0"/>
    <cellStyle name="Normal 2" xfId="3" xr:uid="{D2F7F7E4-534B-47A0-8326-F6239B38CFA3}"/>
    <cellStyle name="Normal 3" xfId="8" xr:uid="{B9A7E9F5-4A86-4F98-9B66-5249B3DF3435}"/>
    <cellStyle name="Output 2" xfId="10" xr:uid="{823FE3DF-A698-48F0-99D6-21D1B65155B0}"/>
    <cellStyle name="Percent" xfId="1" builtinId="5"/>
  </cellStyles>
  <dxfs count="9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322518</xdr:colOff>
      <xdr:row>19</xdr:row>
      <xdr:rowOff>45927</xdr:rowOff>
    </xdr:from>
    <xdr:to>
      <xdr:col>9</xdr:col>
      <xdr:colOff>287656</xdr:colOff>
      <xdr:row>32</xdr:row>
      <xdr:rowOff>20557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60F9BE-C910-4361-B142-9819A9DBE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2518" y="1074627"/>
          <a:ext cx="6344983" cy="2329210"/>
        </a:xfrm>
        <a:prstGeom prst="rect">
          <a:avLst/>
        </a:prstGeom>
        <a:solidFill>
          <a:schemeClr val="bg2"/>
        </a:solidFill>
      </xdr:spPr>
    </xdr:pic>
    <xdr:clientData/>
  </xdr:twoCellAnchor>
  <xdr:twoCellAnchor editAs="oneCell">
    <xdr:from>
      <xdr:col>0</xdr:col>
      <xdr:colOff>503333</xdr:colOff>
      <xdr:row>36</xdr:row>
      <xdr:rowOff>152280</xdr:rowOff>
    </xdr:from>
    <xdr:to>
      <xdr:col>8</xdr:col>
      <xdr:colOff>322224</xdr:colOff>
      <xdr:row>50</xdr:row>
      <xdr:rowOff>57317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C1DEDE9-6259-FFAF-8EA9-99B8EDDE3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3333" y="6703823"/>
          <a:ext cx="5550456" cy="244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182880</xdr:colOff>
      <xdr:row>11</xdr:row>
      <xdr:rowOff>85731</xdr:rowOff>
    </xdr:from>
    <xdr:to>
      <xdr:col>20</xdr:col>
      <xdr:colOff>318134</xdr:colOff>
      <xdr:row>18</xdr:row>
      <xdr:rowOff>9530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E6F70C77-9B61-4A95-947A-3D881B8A4DE8}"/>
            </a:ext>
          </a:extLst>
        </xdr:cNvPr>
        <xdr:cNvSpPr/>
      </xdr:nvSpPr>
      <xdr:spPr>
        <a:xfrm rot="5400000">
          <a:off x="9684067" y="2928944"/>
          <a:ext cx="1310639" cy="135254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ZA" sz="1100"/>
        </a:p>
      </xdr:txBody>
    </xdr:sp>
    <xdr:clientData/>
  </xdr:twoCellAnchor>
  <xdr:twoCellAnchor editAs="oneCell">
    <xdr:from>
      <xdr:col>15</xdr:col>
      <xdr:colOff>268154</xdr:colOff>
      <xdr:row>1</xdr:row>
      <xdr:rowOff>91440</xdr:rowOff>
    </xdr:from>
    <xdr:to>
      <xdr:col>17</xdr:col>
      <xdr:colOff>60818</xdr:colOff>
      <xdr:row>5</xdr:row>
      <xdr:rowOff>3674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F4EFCF-53B6-5C8C-0B18-6C86B09A3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97579" y="358140"/>
          <a:ext cx="750879" cy="7123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171227</xdr:colOff>
      <xdr:row>12</xdr:row>
      <xdr:rowOff>43817</xdr:rowOff>
    </xdr:from>
    <xdr:to>
      <xdr:col>20</xdr:col>
      <xdr:colOff>403413</xdr:colOff>
      <xdr:row>15</xdr:row>
      <xdr:rowOff>139626</xdr:rowOff>
    </xdr:to>
    <xdr:sp macro="" textlink="">
      <xdr:nvSpPr>
        <xdr:cNvPr id="2" name="Up Arrow 1">
          <a:extLst>
            <a:ext uri="{FF2B5EF4-FFF2-40B4-BE49-F238E27FC236}">
              <a16:creationId xmlns:a16="http://schemas.microsoft.com/office/drawing/2014/main" id="{1F7DF556-4532-4D3A-BB68-E585A07BF54F}"/>
            </a:ext>
          </a:extLst>
        </xdr:cNvPr>
        <xdr:cNvSpPr/>
      </xdr:nvSpPr>
      <xdr:spPr>
        <a:xfrm>
          <a:off x="9620027" y="2894593"/>
          <a:ext cx="232186" cy="84884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  <xdr:twoCellAnchor editAs="oneCell">
    <xdr:from>
      <xdr:col>17</xdr:col>
      <xdr:colOff>370803</xdr:colOff>
      <xdr:row>1</xdr:row>
      <xdr:rowOff>199801</xdr:rowOff>
    </xdr:from>
    <xdr:to>
      <xdr:col>19</xdr:col>
      <xdr:colOff>213333</xdr:colOff>
      <xdr:row>5</xdr:row>
      <xdr:rowOff>20259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9A2A0A-EB90-4C77-86AC-4ACA6628B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93823" y="466501"/>
          <a:ext cx="787410" cy="7447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186578</xdr:colOff>
      <xdr:row>12</xdr:row>
      <xdr:rowOff>1234</xdr:rowOff>
    </xdr:from>
    <xdr:to>
      <xdr:col>20</xdr:col>
      <xdr:colOff>416859</xdr:colOff>
      <xdr:row>15</xdr:row>
      <xdr:rowOff>96371</xdr:rowOff>
    </xdr:to>
    <xdr:sp macro="" textlink="">
      <xdr:nvSpPr>
        <xdr:cNvPr id="2" name="Up Arrow 1">
          <a:extLst>
            <a:ext uri="{FF2B5EF4-FFF2-40B4-BE49-F238E27FC236}">
              <a16:creationId xmlns:a16="http://schemas.microsoft.com/office/drawing/2014/main" id="{70832614-BD33-46E6-A83D-0D6E790F1DE2}"/>
            </a:ext>
          </a:extLst>
        </xdr:cNvPr>
        <xdr:cNvSpPr/>
      </xdr:nvSpPr>
      <xdr:spPr>
        <a:xfrm>
          <a:off x="10549778" y="2995894"/>
          <a:ext cx="230281" cy="849517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  <xdr:twoCellAnchor>
    <xdr:from>
      <xdr:col>20</xdr:col>
      <xdr:colOff>186578</xdr:colOff>
      <xdr:row>12</xdr:row>
      <xdr:rowOff>1234</xdr:rowOff>
    </xdr:from>
    <xdr:to>
      <xdr:col>20</xdr:col>
      <xdr:colOff>416859</xdr:colOff>
      <xdr:row>15</xdr:row>
      <xdr:rowOff>96371</xdr:rowOff>
    </xdr:to>
    <xdr:sp macro="" textlink="">
      <xdr:nvSpPr>
        <xdr:cNvPr id="4" name="Up Arrow 1">
          <a:extLst>
            <a:ext uri="{FF2B5EF4-FFF2-40B4-BE49-F238E27FC236}">
              <a16:creationId xmlns:a16="http://schemas.microsoft.com/office/drawing/2014/main" id="{C56387FD-ACD7-41EA-86E8-3DC2FECEFB6A}"/>
            </a:ext>
          </a:extLst>
        </xdr:cNvPr>
        <xdr:cNvSpPr/>
      </xdr:nvSpPr>
      <xdr:spPr>
        <a:xfrm>
          <a:off x="10605023" y="2839684"/>
          <a:ext cx="232186" cy="834277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  <xdr:twoCellAnchor>
    <xdr:from>
      <xdr:col>20</xdr:col>
      <xdr:colOff>186578</xdr:colOff>
      <xdr:row>12</xdr:row>
      <xdr:rowOff>1234</xdr:rowOff>
    </xdr:from>
    <xdr:to>
      <xdr:col>20</xdr:col>
      <xdr:colOff>416859</xdr:colOff>
      <xdr:row>15</xdr:row>
      <xdr:rowOff>96371</xdr:rowOff>
    </xdr:to>
    <xdr:sp macro="" textlink="">
      <xdr:nvSpPr>
        <xdr:cNvPr id="6" name="Up Arrow 1">
          <a:extLst>
            <a:ext uri="{FF2B5EF4-FFF2-40B4-BE49-F238E27FC236}">
              <a16:creationId xmlns:a16="http://schemas.microsoft.com/office/drawing/2014/main" id="{7D752043-B12F-4050-B7FF-71415AF0E093}"/>
            </a:ext>
          </a:extLst>
        </xdr:cNvPr>
        <xdr:cNvSpPr/>
      </xdr:nvSpPr>
      <xdr:spPr>
        <a:xfrm>
          <a:off x="10605023" y="2839684"/>
          <a:ext cx="232186" cy="834277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  <xdr:twoCellAnchor editAs="oneCell">
    <xdr:from>
      <xdr:col>18</xdr:col>
      <xdr:colOff>45833</xdr:colOff>
      <xdr:row>2</xdr:row>
      <xdr:rowOff>20507</xdr:rowOff>
    </xdr:from>
    <xdr:to>
      <xdr:col>19</xdr:col>
      <xdr:colOff>360691</xdr:colOff>
      <xdr:row>4</xdr:row>
      <xdr:rowOff>208293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A399498-48E2-454E-AB04-FF6E31960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11392" y="558389"/>
          <a:ext cx="804331" cy="72566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149261</xdr:colOff>
      <xdr:row>2</xdr:row>
      <xdr:rowOff>173244</xdr:rowOff>
    </xdr:from>
    <xdr:to>
      <xdr:col>19</xdr:col>
      <xdr:colOff>472635</xdr:colOff>
      <xdr:row>6</xdr:row>
      <xdr:rowOff>1658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12B8276-0BE0-4EBC-A55E-E5AB7AB7F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46732" y="576656"/>
          <a:ext cx="812847" cy="780914"/>
        </a:xfrm>
        <a:prstGeom prst="rect">
          <a:avLst/>
        </a:prstGeom>
      </xdr:spPr>
    </xdr:pic>
    <xdr:clientData/>
  </xdr:twoCellAnchor>
  <xdr:twoCellAnchor>
    <xdr:from>
      <xdr:col>20</xdr:col>
      <xdr:colOff>177613</xdr:colOff>
      <xdr:row>14</xdr:row>
      <xdr:rowOff>37093</xdr:rowOff>
    </xdr:from>
    <xdr:to>
      <xdr:col>20</xdr:col>
      <xdr:colOff>407894</xdr:colOff>
      <xdr:row>17</xdr:row>
      <xdr:rowOff>132230</xdr:rowOff>
    </xdr:to>
    <xdr:sp macro="" textlink="">
      <xdr:nvSpPr>
        <xdr:cNvPr id="3" name="Up Arrow 1">
          <a:extLst>
            <a:ext uri="{FF2B5EF4-FFF2-40B4-BE49-F238E27FC236}">
              <a16:creationId xmlns:a16="http://schemas.microsoft.com/office/drawing/2014/main" id="{58F0E426-1DEC-4B9C-ADCF-18BED51D3FF1}"/>
            </a:ext>
          </a:extLst>
        </xdr:cNvPr>
        <xdr:cNvSpPr/>
      </xdr:nvSpPr>
      <xdr:spPr>
        <a:xfrm>
          <a:off x="10469095" y="3327140"/>
          <a:ext cx="230281" cy="848172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94141</xdr:colOff>
      <xdr:row>1</xdr:row>
      <xdr:rowOff>111995</xdr:rowOff>
    </xdr:from>
    <xdr:to>
      <xdr:col>20</xdr:col>
      <xdr:colOff>490832</xdr:colOff>
      <xdr:row>4</xdr:row>
      <xdr:rowOff>28351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7AFA0C-6E78-48BC-8782-32F7206E3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22855" y="411352"/>
          <a:ext cx="1063441" cy="759999"/>
        </a:xfrm>
        <a:prstGeom prst="rect">
          <a:avLst/>
        </a:prstGeom>
      </xdr:spPr>
    </xdr:pic>
    <xdr:clientData/>
  </xdr:twoCellAnchor>
  <xdr:twoCellAnchor>
    <xdr:from>
      <xdr:col>20</xdr:col>
      <xdr:colOff>208590</xdr:colOff>
      <xdr:row>10</xdr:row>
      <xdr:rowOff>47097</xdr:rowOff>
    </xdr:from>
    <xdr:to>
      <xdr:col>20</xdr:col>
      <xdr:colOff>437190</xdr:colOff>
      <xdr:row>14</xdr:row>
      <xdr:rowOff>56286</xdr:rowOff>
    </xdr:to>
    <xdr:sp macro="" textlink="">
      <xdr:nvSpPr>
        <xdr:cNvPr id="3" name="Up Arrow 1">
          <a:extLst>
            <a:ext uri="{FF2B5EF4-FFF2-40B4-BE49-F238E27FC236}">
              <a16:creationId xmlns:a16="http://schemas.microsoft.com/office/drawing/2014/main" id="{00A792DF-E003-44FC-B409-4A858F340C67}"/>
            </a:ext>
          </a:extLst>
        </xdr:cNvPr>
        <xdr:cNvSpPr/>
      </xdr:nvSpPr>
      <xdr:spPr>
        <a:xfrm>
          <a:off x="14237554" y="3203954"/>
          <a:ext cx="228600" cy="1424332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8D4B4-54BA-46DE-8507-B6DD62542E49}">
  <sheetPr>
    <pageSetUpPr fitToPage="1"/>
  </sheetPr>
  <dimension ref="A1:Z106"/>
  <sheetViews>
    <sheetView tabSelected="1" zoomScale="85" zoomScaleNormal="85" workbookViewId="0">
      <selection activeCell="H9" sqref="H9"/>
    </sheetView>
  </sheetViews>
  <sheetFormatPr defaultRowHeight="13.8"/>
  <cols>
    <col min="1" max="1" width="8.796875" style="16"/>
    <col min="2" max="2" width="11" style="16" customWidth="1"/>
    <col min="3" max="3" width="11.3984375" style="16" customWidth="1"/>
    <col min="4" max="9" width="8.796875" style="16"/>
    <col min="10" max="10" width="6.5" style="16" customWidth="1"/>
    <col min="11" max="26" width="8.796875" style="15"/>
    <col min="27" max="16384" width="8.796875" style="16"/>
  </cols>
  <sheetData>
    <row r="1" spans="1:15" ht="18">
      <c r="A1" s="8" t="s">
        <v>105</v>
      </c>
      <c r="B1" s="9"/>
      <c r="C1" s="9"/>
      <c r="D1" s="9"/>
      <c r="E1" s="10"/>
      <c r="F1" s="11"/>
      <c r="G1" s="11"/>
      <c r="H1" s="12"/>
      <c r="I1" s="12"/>
      <c r="J1" s="13"/>
      <c r="K1" s="14"/>
      <c r="L1" s="14"/>
      <c r="M1" s="14"/>
      <c r="N1" s="14"/>
      <c r="O1" s="14"/>
    </row>
    <row r="2" spans="1:15" ht="9.6" customHeight="1">
      <c r="A2" s="17"/>
      <c r="B2" s="18"/>
      <c r="C2" s="18"/>
      <c r="D2" s="18"/>
      <c r="E2" s="18"/>
      <c r="F2" s="19"/>
      <c r="G2" s="19"/>
      <c r="H2" s="19"/>
      <c r="I2" s="19"/>
      <c r="J2" s="20"/>
      <c r="L2" s="14"/>
      <c r="M2" s="14"/>
      <c r="N2" s="14"/>
      <c r="O2" s="14"/>
    </row>
    <row r="3" spans="1:15" ht="14.4">
      <c r="A3" s="17" t="s">
        <v>75</v>
      </c>
      <c r="B3" s="21"/>
      <c r="C3" s="21"/>
      <c r="D3" s="21"/>
      <c r="E3" s="21"/>
      <c r="F3" s="19"/>
      <c r="G3" s="19"/>
      <c r="H3" s="19"/>
      <c r="I3" s="19"/>
      <c r="J3" s="20"/>
      <c r="L3" s="22"/>
      <c r="M3" s="14"/>
      <c r="N3" s="14"/>
      <c r="O3" s="14"/>
    </row>
    <row r="4" spans="1:15" ht="14.4">
      <c r="A4" s="23"/>
      <c r="B4" s="19"/>
      <c r="C4" s="19"/>
      <c r="D4" s="19"/>
      <c r="E4" s="19"/>
      <c r="F4" s="19"/>
      <c r="G4" s="19"/>
      <c r="H4" s="19"/>
      <c r="I4" s="19"/>
      <c r="J4" s="20"/>
      <c r="K4" s="14"/>
      <c r="L4" s="14"/>
      <c r="M4" s="14"/>
      <c r="N4" s="14"/>
      <c r="O4" s="14"/>
    </row>
    <row r="5" spans="1:15" ht="14.4">
      <c r="A5" s="17" t="s">
        <v>100</v>
      </c>
      <c r="B5" s="19"/>
      <c r="C5" s="19"/>
      <c r="D5" s="19"/>
      <c r="E5" s="19"/>
      <c r="F5" s="19"/>
      <c r="G5" s="19"/>
      <c r="H5" s="19"/>
      <c r="I5" s="19"/>
      <c r="J5" s="20"/>
      <c r="K5" s="14"/>
      <c r="L5" s="14"/>
      <c r="M5" s="14"/>
      <c r="N5" s="14"/>
      <c r="O5" s="14"/>
    </row>
    <row r="6" spans="1:15" ht="14.4">
      <c r="A6" s="17"/>
      <c r="B6" s="19" t="s">
        <v>70</v>
      </c>
      <c r="C6" s="19"/>
      <c r="D6" s="19"/>
      <c r="E6" s="19"/>
      <c r="F6" s="19"/>
      <c r="G6" s="19"/>
      <c r="H6" s="19"/>
      <c r="I6" s="19"/>
      <c r="J6" s="20"/>
      <c r="K6" s="14"/>
      <c r="L6" s="14"/>
      <c r="M6" s="24"/>
      <c r="N6" s="14"/>
      <c r="O6" s="14"/>
    </row>
    <row r="7" spans="1:15" ht="14.4">
      <c r="A7" s="17"/>
      <c r="B7" s="25" t="s">
        <v>38</v>
      </c>
      <c r="C7" s="26" t="s">
        <v>39</v>
      </c>
      <c r="D7" s="19"/>
      <c r="E7" s="19"/>
      <c r="F7" s="19"/>
      <c r="G7" s="19"/>
      <c r="H7" s="19"/>
      <c r="I7" s="19"/>
      <c r="J7" s="20"/>
      <c r="K7" s="14"/>
      <c r="L7" s="14"/>
      <c r="M7" s="14"/>
      <c r="N7" s="14"/>
      <c r="O7" s="14"/>
    </row>
    <row r="8" spans="1:15" ht="15" thickBot="1">
      <c r="A8" s="27"/>
      <c r="B8" s="28">
        <v>35</v>
      </c>
      <c r="C8" s="28">
        <f>ROUND((B8-17*2)/2,2)</f>
        <v>0.5</v>
      </c>
      <c r="D8" s="19"/>
      <c r="E8" s="19" t="s">
        <v>74</v>
      </c>
      <c r="F8" s="19"/>
      <c r="G8" s="19"/>
      <c r="H8" s="19"/>
      <c r="I8" s="19"/>
      <c r="J8" s="20"/>
      <c r="K8" s="14"/>
      <c r="L8" s="14"/>
      <c r="M8" s="14"/>
      <c r="N8" s="14"/>
      <c r="O8" s="14"/>
    </row>
    <row r="9" spans="1:15" ht="15" thickBot="1">
      <c r="A9" s="17"/>
      <c r="B9" s="30">
        <f>B8+0.25</f>
        <v>35.25</v>
      </c>
      <c r="C9" s="30">
        <f t="shared" ref="C9:C16" si="0">ROUND((B9-17*2)/2,2)</f>
        <v>0.63</v>
      </c>
      <c r="D9" s="19"/>
      <c r="E9" s="26" t="s">
        <v>41</v>
      </c>
      <c r="F9" s="26"/>
      <c r="G9" s="26"/>
      <c r="H9" s="165">
        <v>36</v>
      </c>
      <c r="I9" s="19" t="s">
        <v>40</v>
      </c>
      <c r="J9" s="20"/>
      <c r="K9" s="14"/>
      <c r="L9" s="14"/>
      <c r="M9" s="14"/>
      <c r="N9" s="14"/>
      <c r="O9" s="14"/>
    </row>
    <row r="10" spans="1:15" ht="14.4">
      <c r="A10" s="17"/>
      <c r="B10" s="30">
        <f t="shared" ref="B10:B16" si="1">B9+0.25</f>
        <v>35.5</v>
      </c>
      <c r="C10" s="30">
        <f t="shared" si="0"/>
        <v>0.75</v>
      </c>
      <c r="D10" s="19"/>
      <c r="E10" s="19" t="s">
        <v>42</v>
      </c>
      <c r="F10" s="19"/>
      <c r="G10" s="19"/>
      <c r="H10" s="31">
        <v>2</v>
      </c>
      <c r="I10" s="19" t="s">
        <v>40</v>
      </c>
      <c r="J10" s="20"/>
      <c r="K10" s="14"/>
      <c r="L10" s="14"/>
      <c r="M10" s="14"/>
      <c r="N10" s="14"/>
      <c r="O10" s="14"/>
    </row>
    <row r="11" spans="1:15" ht="15" thickBot="1">
      <c r="A11" s="17"/>
      <c r="B11" s="30">
        <f t="shared" si="1"/>
        <v>35.75</v>
      </c>
      <c r="C11" s="30">
        <f t="shared" si="0"/>
        <v>0.88</v>
      </c>
      <c r="D11" s="19"/>
      <c r="E11" s="19" t="s">
        <v>78</v>
      </c>
      <c r="F11" s="19"/>
      <c r="G11" s="19"/>
      <c r="H11" s="7">
        <f>(H9-17*2)/2</f>
        <v>1</v>
      </c>
      <c r="I11" s="19" t="s">
        <v>40</v>
      </c>
      <c r="J11" s="20"/>
      <c r="K11" s="14"/>
      <c r="L11" s="14"/>
      <c r="M11" s="14"/>
      <c r="N11" s="14"/>
      <c r="O11" s="14"/>
    </row>
    <row r="12" spans="1:15" ht="15" thickBot="1">
      <c r="A12" s="17"/>
      <c r="B12" s="29">
        <f t="shared" si="1"/>
        <v>36</v>
      </c>
      <c r="C12" s="29">
        <f t="shared" si="0"/>
        <v>1</v>
      </c>
      <c r="D12" s="19"/>
      <c r="E12" s="26" t="s">
        <v>43</v>
      </c>
      <c r="F12" s="26"/>
      <c r="G12" s="26"/>
      <c r="H12" s="165">
        <v>36</v>
      </c>
      <c r="I12" s="19" t="s">
        <v>40</v>
      </c>
      <c r="J12" s="20"/>
      <c r="K12" s="14"/>
      <c r="L12" s="14"/>
      <c r="M12" s="14"/>
      <c r="N12" s="14"/>
      <c r="O12" s="14"/>
    </row>
    <row r="13" spans="1:15" ht="14.4">
      <c r="A13" s="17"/>
      <c r="B13" s="30">
        <f t="shared" si="1"/>
        <v>36.25</v>
      </c>
      <c r="C13" s="30">
        <f t="shared" si="0"/>
        <v>1.1299999999999999</v>
      </c>
      <c r="D13" s="19"/>
      <c r="E13" s="19" t="s">
        <v>42</v>
      </c>
      <c r="F13" s="19"/>
      <c r="G13" s="19"/>
      <c r="H13" s="31">
        <v>2</v>
      </c>
      <c r="I13" s="19" t="s">
        <v>40</v>
      </c>
      <c r="J13" s="20"/>
      <c r="K13" s="14"/>
      <c r="L13" s="14"/>
      <c r="M13" s="14"/>
      <c r="N13" s="14"/>
      <c r="O13" s="14"/>
    </row>
    <row r="14" spans="1:15" ht="14.4">
      <c r="A14" s="17"/>
      <c r="B14" s="30">
        <f t="shared" si="1"/>
        <v>36.5</v>
      </c>
      <c r="C14" s="30">
        <f t="shared" si="0"/>
        <v>1.25</v>
      </c>
      <c r="D14" s="19"/>
      <c r="E14" s="19" t="s">
        <v>79</v>
      </c>
      <c r="F14" s="19"/>
      <c r="G14" s="19"/>
      <c r="H14" s="7">
        <f>(H12-17*2)/2</f>
        <v>1</v>
      </c>
      <c r="I14" s="19" t="s">
        <v>40</v>
      </c>
      <c r="J14" s="20"/>
      <c r="K14" s="14"/>
      <c r="L14" s="14"/>
      <c r="M14" s="14"/>
      <c r="N14" s="14"/>
      <c r="O14" s="14"/>
    </row>
    <row r="15" spans="1:15" ht="14.4">
      <c r="A15" s="17"/>
      <c r="B15" s="30">
        <f t="shared" si="1"/>
        <v>36.75</v>
      </c>
      <c r="C15" s="30">
        <f t="shared" si="0"/>
        <v>1.38</v>
      </c>
      <c r="D15" s="19"/>
      <c r="E15" s="19"/>
      <c r="F15" s="19"/>
      <c r="G15" s="19"/>
      <c r="H15" s="19"/>
      <c r="I15" s="19"/>
      <c r="J15" s="20"/>
      <c r="K15" s="14"/>
      <c r="L15" s="14"/>
      <c r="M15" s="14"/>
      <c r="N15" s="14"/>
      <c r="O15" s="14"/>
    </row>
    <row r="16" spans="1:15" ht="14.4">
      <c r="A16" s="17"/>
      <c r="B16" s="29">
        <f t="shared" si="1"/>
        <v>37</v>
      </c>
      <c r="C16" s="29">
        <f t="shared" si="0"/>
        <v>1.5</v>
      </c>
      <c r="D16" s="19"/>
      <c r="E16" s="19"/>
      <c r="F16" s="19"/>
      <c r="G16" s="19"/>
      <c r="H16" s="19"/>
      <c r="I16" s="19"/>
      <c r="J16" s="20"/>
      <c r="K16" s="14"/>
      <c r="L16" s="14"/>
      <c r="M16" s="14"/>
      <c r="N16" s="14"/>
      <c r="O16" s="14"/>
    </row>
    <row r="17" spans="1:15" ht="14.4">
      <c r="A17" s="23"/>
      <c r="B17" s="19"/>
      <c r="C17" s="19"/>
      <c r="D17" s="19"/>
      <c r="E17" s="19"/>
      <c r="F17" s="19"/>
      <c r="G17" s="19"/>
      <c r="H17" s="19"/>
      <c r="I17" s="19"/>
      <c r="J17" s="20"/>
      <c r="K17" s="14"/>
      <c r="L17" s="14"/>
      <c r="M17" s="14"/>
      <c r="N17" s="14"/>
      <c r="O17" s="14"/>
    </row>
    <row r="18" spans="1:15" ht="14.4">
      <c r="A18" s="17" t="s">
        <v>69</v>
      </c>
      <c r="B18" s="19"/>
      <c r="C18" s="19"/>
      <c r="D18" s="19"/>
      <c r="E18" s="19"/>
      <c r="F18" s="19"/>
      <c r="G18" s="19"/>
      <c r="H18" s="19"/>
      <c r="I18" s="19"/>
      <c r="J18" s="20"/>
      <c r="K18" s="14"/>
      <c r="L18" s="14"/>
      <c r="M18" s="14"/>
      <c r="N18" s="14"/>
      <c r="O18" s="14"/>
    </row>
    <row r="19" spans="1:15" ht="14.4">
      <c r="A19" s="17"/>
      <c r="B19" s="19" t="s">
        <v>66</v>
      </c>
      <c r="C19" s="19"/>
      <c r="D19" s="19"/>
      <c r="E19" s="19"/>
      <c r="F19" s="19"/>
      <c r="G19" s="19"/>
      <c r="H19" s="19"/>
      <c r="I19" s="19"/>
      <c r="J19" s="20"/>
      <c r="K19" s="14"/>
      <c r="L19" s="14"/>
      <c r="M19" s="14"/>
      <c r="N19" s="14"/>
      <c r="O19" s="14"/>
    </row>
    <row r="20" spans="1:15" ht="14.4">
      <c r="A20" s="17"/>
      <c r="B20" s="19"/>
      <c r="C20" s="19"/>
      <c r="D20" s="19"/>
      <c r="E20" s="19"/>
      <c r="F20" s="19"/>
      <c r="G20" s="19"/>
      <c r="H20" s="19"/>
      <c r="I20" s="19"/>
      <c r="J20" s="20"/>
      <c r="K20" s="14"/>
      <c r="L20" s="14"/>
      <c r="M20" s="14"/>
      <c r="N20" s="14"/>
      <c r="O20" s="14"/>
    </row>
    <row r="21" spans="1:15" ht="14.4">
      <c r="A21" s="17"/>
      <c r="B21" s="19"/>
      <c r="C21" s="19"/>
      <c r="D21" s="19"/>
      <c r="E21" s="19"/>
      <c r="F21" s="19"/>
      <c r="G21" s="19"/>
      <c r="H21" s="19"/>
      <c r="I21" s="19"/>
      <c r="J21" s="20"/>
      <c r="K21" s="14"/>
      <c r="L21" s="14"/>
      <c r="M21" s="14"/>
      <c r="N21" s="14"/>
      <c r="O21" s="14"/>
    </row>
    <row r="22" spans="1:15" ht="14.4">
      <c r="A22" s="17"/>
      <c r="B22" s="19"/>
      <c r="C22" s="19"/>
      <c r="D22" s="19"/>
      <c r="E22" s="19"/>
      <c r="F22" s="19"/>
      <c r="G22" s="19"/>
      <c r="H22" s="19"/>
      <c r="I22" s="19"/>
      <c r="J22" s="20"/>
      <c r="K22" s="14"/>
      <c r="L22" s="14"/>
      <c r="M22" s="14"/>
      <c r="N22" s="14"/>
      <c r="O22" s="14"/>
    </row>
    <row r="23" spans="1:15" ht="14.4">
      <c r="A23" s="17"/>
      <c r="B23" s="19"/>
      <c r="C23" s="19"/>
      <c r="D23" s="19"/>
      <c r="E23" s="19"/>
      <c r="F23" s="19"/>
      <c r="G23" s="19"/>
      <c r="H23" s="19"/>
      <c r="I23" s="19"/>
      <c r="J23" s="20"/>
      <c r="K23" s="14"/>
      <c r="L23" s="14"/>
      <c r="M23" s="14"/>
      <c r="N23" s="14"/>
      <c r="O23" s="14"/>
    </row>
    <row r="24" spans="1:15" ht="14.4">
      <c r="A24" s="17"/>
      <c r="B24" s="19"/>
      <c r="C24" s="19"/>
      <c r="D24" s="19"/>
      <c r="E24" s="19"/>
      <c r="F24" s="19"/>
      <c r="G24" s="19"/>
      <c r="H24" s="19"/>
      <c r="I24" s="19"/>
      <c r="J24" s="20"/>
      <c r="K24" s="14"/>
      <c r="L24" s="14"/>
      <c r="M24" s="14"/>
      <c r="N24" s="14"/>
      <c r="O24" s="14"/>
    </row>
    <row r="25" spans="1:15" ht="14.4">
      <c r="A25" s="17"/>
      <c r="B25" s="19"/>
      <c r="C25" s="19"/>
      <c r="D25" s="19"/>
      <c r="E25" s="19"/>
      <c r="F25" s="19"/>
      <c r="G25" s="19"/>
      <c r="H25" s="19"/>
      <c r="I25" s="19"/>
      <c r="J25" s="20"/>
      <c r="K25" s="14"/>
      <c r="L25" s="14"/>
      <c r="M25" s="14"/>
      <c r="N25" s="14"/>
      <c r="O25" s="14"/>
    </row>
    <row r="26" spans="1:15" ht="14.4">
      <c r="A26" s="17"/>
      <c r="B26" s="19"/>
      <c r="C26" s="19"/>
      <c r="D26" s="19"/>
      <c r="E26" s="19"/>
      <c r="F26" s="19"/>
      <c r="G26" s="19"/>
      <c r="H26" s="19"/>
      <c r="I26" s="19"/>
      <c r="J26" s="20"/>
      <c r="K26" s="14"/>
      <c r="L26" s="14"/>
      <c r="M26" s="14"/>
      <c r="N26" s="14"/>
      <c r="O26" s="14"/>
    </row>
    <row r="27" spans="1:15" ht="14.4">
      <c r="A27" s="17"/>
      <c r="B27" s="19"/>
      <c r="C27" s="19"/>
      <c r="D27" s="19"/>
      <c r="E27" s="19"/>
      <c r="F27" s="19"/>
      <c r="G27" s="19"/>
      <c r="H27" s="19"/>
      <c r="I27" s="19"/>
      <c r="J27" s="20"/>
      <c r="K27" s="14"/>
      <c r="L27" s="14"/>
      <c r="M27" s="14"/>
      <c r="N27" s="14"/>
      <c r="O27" s="14"/>
    </row>
    <row r="28" spans="1:15" ht="14.4">
      <c r="A28" s="17"/>
      <c r="B28" s="19"/>
      <c r="C28" s="19"/>
      <c r="D28" s="19"/>
      <c r="E28" s="19"/>
      <c r="F28" s="19"/>
      <c r="G28" s="19"/>
      <c r="H28" s="19"/>
      <c r="I28" s="19"/>
      <c r="J28" s="20"/>
      <c r="K28" s="14"/>
      <c r="L28" s="14"/>
      <c r="M28" s="14"/>
      <c r="N28" s="14"/>
      <c r="O28" s="14"/>
    </row>
    <row r="29" spans="1:15" ht="14.4">
      <c r="A29" s="17"/>
      <c r="B29" s="19"/>
      <c r="C29" s="19"/>
      <c r="D29" s="19"/>
      <c r="E29" s="19"/>
      <c r="F29" s="19"/>
      <c r="G29" s="19"/>
      <c r="H29" s="19"/>
      <c r="I29" s="19"/>
      <c r="J29" s="20"/>
      <c r="K29" s="14"/>
      <c r="L29" s="14"/>
      <c r="M29" s="14"/>
      <c r="N29" s="14"/>
      <c r="O29" s="14"/>
    </row>
    <row r="30" spans="1:15" ht="14.4">
      <c r="A30" s="17"/>
      <c r="B30" s="19"/>
      <c r="C30" s="19"/>
      <c r="D30" s="19"/>
      <c r="E30" s="19"/>
      <c r="F30" s="19"/>
      <c r="G30" s="19"/>
      <c r="H30" s="19"/>
      <c r="I30" s="19"/>
      <c r="J30" s="20"/>
      <c r="K30" s="14"/>
      <c r="L30" s="14"/>
      <c r="M30" s="14"/>
      <c r="N30" s="14"/>
      <c r="O30" s="14"/>
    </row>
    <row r="31" spans="1:15" ht="14.4">
      <c r="A31" s="17"/>
      <c r="B31" s="19"/>
      <c r="C31" s="19"/>
      <c r="D31" s="19"/>
      <c r="E31" s="19"/>
      <c r="F31" s="19"/>
      <c r="G31" s="19"/>
      <c r="H31" s="19"/>
      <c r="I31" s="19"/>
      <c r="J31" s="20"/>
      <c r="K31" s="14"/>
      <c r="L31" s="14"/>
      <c r="M31" s="14"/>
      <c r="N31" s="14"/>
      <c r="O31" s="14"/>
    </row>
    <row r="32" spans="1:15" ht="14.4">
      <c r="A32" s="17"/>
      <c r="B32" s="19"/>
      <c r="C32" s="19"/>
      <c r="D32" s="19"/>
      <c r="E32" s="19"/>
      <c r="F32" s="19"/>
      <c r="G32" s="19"/>
      <c r="H32" s="19"/>
      <c r="I32" s="19"/>
      <c r="J32" s="20"/>
      <c r="K32" s="14"/>
      <c r="L32" s="14"/>
      <c r="M32" s="14"/>
      <c r="N32" s="14"/>
      <c r="O32" s="14"/>
    </row>
    <row r="33" spans="1:15" ht="14.4">
      <c r="A33" s="17"/>
      <c r="B33" s="19"/>
      <c r="C33" s="19"/>
      <c r="D33" s="19"/>
      <c r="E33" s="19"/>
      <c r="F33" s="19"/>
      <c r="G33" s="19"/>
      <c r="H33" s="19"/>
      <c r="I33" s="19"/>
      <c r="J33" s="20"/>
      <c r="K33" s="14"/>
      <c r="L33" s="14"/>
      <c r="M33" s="14"/>
      <c r="N33" s="14"/>
      <c r="O33" s="14"/>
    </row>
    <row r="34" spans="1:15" ht="14.4">
      <c r="A34" s="17" t="s">
        <v>68</v>
      </c>
      <c r="B34" s="19"/>
      <c r="C34" s="19"/>
      <c r="D34" s="19"/>
      <c r="E34" s="19"/>
      <c r="F34" s="19"/>
      <c r="G34" s="19"/>
      <c r="H34" s="19"/>
      <c r="I34" s="19"/>
      <c r="J34" s="20"/>
      <c r="K34" s="14"/>
      <c r="L34" s="14"/>
      <c r="M34" s="14"/>
      <c r="N34" s="14"/>
      <c r="O34" s="14"/>
    </row>
    <row r="35" spans="1:15" ht="14.4">
      <c r="A35" s="17"/>
      <c r="B35" s="19" t="s">
        <v>62</v>
      </c>
      <c r="C35" s="19"/>
      <c r="D35" s="19"/>
      <c r="E35" s="19"/>
      <c r="F35" s="19"/>
      <c r="G35" s="19"/>
      <c r="H35" s="19"/>
      <c r="I35" s="19"/>
      <c r="J35" s="20"/>
      <c r="K35" s="14"/>
      <c r="L35" s="14"/>
      <c r="M35" s="14"/>
      <c r="N35" s="14"/>
      <c r="O35" s="14"/>
    </row>
    <row r="36" spans="1:15" ht="14.4">
      <c r="A36" s="32"/>
      <c r="B36" s="18" t="s">
        <v>80</v>
      </c>
      <c r="C36" s="19"/>
      <c r="D36" s="19"/>
      <c r="E36" s="19"/>
      <c r="F36" s="19"/>
      <c r="G36" s="19"/>
      <c r="H36" s="19"/>
      <c r="I36" s="19"/>
      <c r="J36" s="20"/>
      <c r="K36" s="14"/>
      <c r="L36" s="14"/>
      <c r="M36" s="14"/>
      <c r="N36" s="14"/>
      <c r="O36" s="14"/>
    </row>
    <row r="37" spans="1:15" ht="14.4">
      <c r="A37" s="17"/>
      <c r="B37" s="19"/>
      <c r="C37" s="19"/>
      <c r="D37" s="19"/>
      <c r="E37" s="19"/>
      <c r="F37" s="19"/>
      <c r="G37" s="19"/>
      <c r="H37" s="19"/>
      <c r="I37" s="19"/>
      <c r="J37" s="20"/>
      <c r="K37" s="14"/>
      <c r="L37" s="14"/>
      <c r="M37" s="14"/>
      <c r="N37" s="14"/>
      <c r="O37" s="14"/>
    </row>
    <row r="38" spans="1:15" ht="14.4">
      <c r="A38" s="17"/>
      <c r="B38" s="19"/>
      <c r="C38" s="19"/>
      <c r="D38" s="19"/>
      <c r="E38" s="19"/>
      <c r="F38" s="19"/>
      <c r="G38" s="19"/>
      <c r="H38" s="19"/>
      <c r="I38" s="19"/>
      <c r="J38" s="20"/>
      <c r="K38" s="14"/>
      <c r="L38" s="14"/>
      <c r="M38" s="14"/>
      <c r="N38" s="14"/>
      <c r="O38" s="14"/>
    </row>
    <row r="39" spans="1:15" ht="14.4">
      <c r="A39" s="32"/>
      <c r="B39" s="18"/>
      <c r="C39" s="18"/>
      <c r="D39" s="18"/>
      <c r="E39" s="18"/>
      <c r="F39" s="18"/>
      <c r="G39" s="18"/>
      <c r="H39" s="18"/>
      <c r="I39" s="18"/>
      <c r="J39" s="33"/>
      <c r="K39" s="14"/>
      <c r="L39" s="14"/>
      <c r="M39" s="14"/>
      <c r="N39" s="14"/>
      <c r="O39" s="14"/>
    </row>
    <row r="40" spans="1:15" ht="14.4">
      <c r="A40" s="32"/>
      <c r="B40" s="18"/>
      <c r="C40" s="18"/>
      <c r="D40" s="18"/>
      <c r="E40" s="18"/>
      <c r="F40" s="18"/>
      <c r="G40" s="18"/>
      <c r="H40" s="18"/>
      <c r="I40" s="18"/>
      <c r="J40" s="33"/>
      <c r="K40" s="14"/>
      <c r="L40" s="14"/>
      <c r="M40" s="14"/>
      <c r="N40" s="14"/>
      <c r="O40" s="14"/>
    </row>
    <row r="41" spans="1:15" ht="14.4">
      <c r="A41" s="32"/>
      <c r="B41" s="18"/>
      <c r="C41" s="18"/>
      <c r="D41" s="18"/>
      <c r="E41" s="18"/>
      <c r="F41" s="18"/>
      <c r="G41" s="18"/>
      <c r="H41" s="18"/>
      <c r="I41" s="18"/>
      <c r="J41" s="33"/>
      <c r="K41" s="14"/>
      <c r="L41" s="14"/>
      <c r="M41" s="14"/>
      <c r="N41" s="14"/>
      <c r="O41" s="14"/>
    </row>
    <row r="42" spans="1:15" ht="14.4">
      <c r="A42" s="32"/>
      <c r="B42" s="18"/>
      <c r="C42" s="18"/>
      <c r="D42" s="18"/>
      <c r="E42" s="18"/>
      <c r="F42" s="18"/>
      <c r="G42" s="18"/>
      <c r="H42" s="18"/>
      <c r="I42" s="18"/>
      <c r="J42" s="33"/>
      <c r="K42" s="14"/>
      <c r="L42" s="14"/>
      <c r="M42" s="14"/>
      <c r="N42" s="14"/>
      <c r="O42" s="14"/>
    </row>
    <row r="43" spans="1:15" ht="14.4">
      <c r="A43" s="32"/>
      <c r="B43" s="18"/>
      <c r="C43" s="18"/>
      <c r="D43" s="18"/>
      <c r="E43" s="18"/>
      <c r="F43" s="18"/>
      <c r="G43" s="18"/>
      <c r="H43" s="18"/>
      <c r="I43" s="18"/>
      <c r="J43" s="33"/>
      <c r="K43" s="14"/>
      <c r="L43" s="14"/>
      <c r="M43" s="14"/>
      <c r="N43" s="14"/>
      <c r="O43" s="14"/>
    </row>
    <row r="44" spans="1:15" ht="14.4">
      <c r="A44" s="32"/>
      <c r="B44" s="18"/>
      <c r="C44" s="18"/>
      <c r="D44" s="18"/>
      <c r="E44" s="18"/>
      <c r="F44" s="18"/>
      <c r="G44" s="18"/>
      <c r="H44" s="18"/>
      <c r="I44" s="18"/>
      <c r="J44" s="33"/>
      <c r="K44" s="14"/>
      <c r="L44" s="14"/>
      <c r="M44" s="14"/>
      <c r="N44" s="14"/>
      <c r="O44" s="14"/>
    </row>
    <row r="45" spans="1:15" ht="14.4">
      <c r="A45" s="32"/>
      <c r="B45" s="18"/>
      <c r="C45" s="18"/>
      <c r="D45" s="18"/>
      <c r="E45" s="18"/>
      <c r="F45" s="18"/>
      <c r="G45" s="18"/>
      <c r="H45" s="18"/>
      <c r="I45" s="18"/>
      <c r="J45" s="33"/>
      <c r="K45" s="14"/>
      <c r="L45" s="14"/>
      <c r="M45" s="14"/>
      <c r="N45" s="14"/>
      <c r="O45" s="14"/>
    </row>
    <row r="46" spans="1:15" ht="14.4">
      <c r="A46" s="32"/>
      <c r="B46" s="18"/>
      <c r="C46" s="18"/>
      <c r="D46" s="18"/>
      <c r="E46" s="18"/>
      <c r="F46" s="18"/>
      <c r="G46" s="18"/>
      <c r="H46" s="18"/>
      <c r="I46" s="18"/>
      <c r="J46" s="33"/>
      <c r="K46" s="14"/>
      <c r="L46" s="14"/>
      <c r="M46" s="14"/>
      <c r="N46" s="14"/>
      <c r="O46" s="14"/>
    </row>
    <row r="47" spans="1:15" ht="14.4">
      <c r="A47" s="32"/>
      <c r="B47" s="18"/>
      <c r="C47" s="18"/>
      <c r="D47" s="18"/>
      <c r="E47" s="18"/>
      <c r="F47" s="18"/>
      <c r="G47" s="18"/>
      <c r="H47" s="18"/>
      <c r="I47" s="18"/>
      <c r="J47" s="33"/>
      <c r="K47" s="14"/>
      <c r="L47" s="14"/>
      <c r="M47" s="14"/>
      <c r="N47" s="14"/>
      <c r="O47" s="14"/>
    </row>
    <row r="48" spans="1:15" ht="14.4">
      <c r="A48" s="32"/>
      <c r="B48" s="18"/>
      <c r="C48" s="18"/>
      <c r="D48" s="18"/>
      <c r="E48" s="18"/>
      <c r="F48" s="18"/>
      <c r="G48" s="18"/>
      <c r="H48" s="18"/>
      <c r="I48" s="18"/>
      <c r="J48" s="33"/>
      <c r="K48" s="14"/>
      <c r="L48" s="14"/>
      <c r="M48" s="14"/>
      <c r="N48" s="14"/>
      <c r="O48" s="14"/>
    </row>
    <row r="49" spans="1:15" ht="14.4">
      <c r="A49" s="32"/>
      <c r="B49" s="18"/>
      <c r="C49" s="18"/>
      <c r="D49" s="18"/>
      <c r="E49" s="18"/>
      <c r="F49" s="18"/>
      <c r="G49" s="18"/>
      <c r="H49" s="18"/>
      <c r="I49" s="18"/>
      <c r="J49" s="33"/>
      <c r="K49" s="14"/>
      <c r="L49" s="14"/>
      <c r="M49" s="14"/>
      <c r="N49" s="14"/>
      <c r="O49" s="14"/>
    </row>
    <row r="50" spans="1:15" ht="14.4">
      <c r="A50" s="32"/>
      <c r="B50" s="18"/>
      <c r="C50" s="18"/>
      <c r="D50" s="18"/>
      <c r="E50" s="18"/>
      <c r="F50" s="18"/>
      <c r="G50" s="18"/>
      <c r="H50" s="18"/>
      <c r="I50" s="18"/>
      <c r="J50" s="33"/>
      <c r="K50" s="14"/>
      <c r="L50" s="14"/>
      <c r="M50" s="14"/>
      <c r="N50" s="14"/>
      <c r="O50" s="14"/>
    </row>
    <row r="51" spans="1:15" ht="14.4">
      <c r="A51" s="17"/>
      <c r="B51" s="19"/>
      <c r="C51" s="19"/>
      <c r="D51" s="19"/>
      <c r="E51" s="19"/>
      <c r="F51" s="19"/>
      <c r="G51" s="19"/>
      <c r="H51" s="19"/>
      <c r="I51" s="19"/>
      <c r="J51" s="20"/>
      <c r="K51" s="14"/>
      <c r="L51" s="14"/>
      <c r="M51" s="14"/>
      <c r="N51" s="14"/>
      <c r="O51" s="14"/>
    </row>
    <row r="52" spans="1:15" ht="14.4">
      <c r="A52" s="17" t="s">
        <v>67</v>
      </c>
      <c r="B52" s="19"/>
      <c r="C52" s="34" t="s">
        <v>53</v>
      </c>
      <c r="D52" s="19" t="s">
        <v>81</v>
      </c>
      <c r="E52" s="19"/>
      <c r="F52" s="19"/>
      <c r="G52" s="19"/>
      <c r="H52" s="19"/>
      <c r="I52" s="19"/>
      <c r="J52" s="20"/>
      <c r="K52" s="14"/>
      <c r="L52" s="14"/>
      <c r="M52" s="14"/>
      <c r="N52" s="14"/>
      <c r="O52" s="14"/>
    </row>
    <row r="53" spans="1:15" ht="14.4">
      <c r="A53" s="17"/>
      <c r="B53" s="19"/>
      <c r="C53" s="19" t="s">
        <v>73</v>
      </c>
      <c r="D53" s="19"/>
      <c r="E53" s="19"/>
      <c r="F53" s="19"/>
      <c r="G53" s="19"/>
      <c r="H53" s="19"/>
      <c r="I53" s="19"/>
      <c r="J53" s="20"/>
      <c r="K53" s="14"/>
      <c r="L53" s="14"/>
      <c r="M53" s="14"/>
      <c r="N53" s="14"/>
      <c r="O53" s="14"/>
    </row>
    <row r="54" spans="1:15" ht="14.4">
      <c r="A54" s="17"/>
      <c r="B54" s="19"/>
      <c r="C54" s="19" t="s">
        <v>72</v>
      </c>
      <c r="D54" s="19"/>
      <c r="E54" s="19"/>
      <c r="F54" s="19"/>
      <c r="G54" s="19"/>
      <c r="H54" s="19"/>
      <c r="I54" s="19"/>
      <c r="J54" s="20"/>
      <c r="K54" s="14"/>
      <c r="L54" s="14"/>
      <c r="M54" s="14"/>
      <c r="N54" s="14"/>
      <c r="O54" s="14"/>
    </row>
    <row r="55" spans="1:15" ht="14.4">
      <c r="A55" s="17"/>
      <c r="B55" s="19"/>
      <c r="C55" s="19"/>
      <c r="D55" s="19"/>
      <c r="E55" s="19"/>
      <c r="F55" s="19"/>
      <c r="G55" s="19"/>
      <c r="H55" s="19"/>
      <c r="I55" s="19"/>
      <c r="J55" s="20"/>
      <c r="K55" s="14"/>
      <c r="L55" s="14"/>
      <c r="M55" s="14"/>
      <c r="N55" s="14"/>
      <c r="O55" s="14"/>
    </row>
    <row r="56" spans="1:15" ht="14.4">
      <c r="A56" s="17"/>
      <c r="B56" s="26" t="s">
        <v>106</v>
      </c>
      <c r="D56" s="19"/>
      <c r="E56" s="19" t="s">
        <v>84</v>
      </c>
      <c r="G56" s="19"/>
      <c r="H56" s="19"/>
      <c r="I56" s="19"/>
      <c r="J56" s="20"/>
      <c r="L56" s="14"/>
      <c r="M56" s="14"/>
      <c r="N56" s="14"/>
      <c r="O56" s="14"/>
    </row>
    <row r="57" spans="1:15" ht="14.4">
      <c r="A57" s="35"/>
      <c r="B57" s="36" t="s">
        <v>107</v>
      </c>
      <c r="C57" s="36"/>
      <c r="D57" s="36"/>
      <c r="E57" s="36"/>
      <c r="F57" s="36"/>
      <c r="G57" s="36"/>
      <c r="H57" s="36"/>
      <c r="I57" s="36"/>
      <c r="J57" s="37"/>
      <c r="L57" s="14"/>
      <c r="M57" s="14"/>
      <c r="N57" s="14"/>
      <c r="O57" s="14"/>
    </row>
    <row r="58" spans="1:15" s="15" customFormat="1" ht="14.4">
      <c r="L58" s="14"/>
      <c r="M58" s="14"/>
      <c r="N58" s="14"/>
      <c r="O58" s="14"/>
    </row>
    <row r="59" spans="1:15" s="15" customFormat="1" ht="14.4">
      <c r="L59" s="14"/>
      <c r="M59" s="14"/>
      <c r="N59" s="14"/>
      <c r="O59" s="14"/>
    </row>
    <row r="60" spans="1:15" s="15" customFormat="1" ht="14.4">
      <c r="L60" s="14"/>
      <c r="M60" s="14"/>
      <c r="N60" s="14"/>
      <c r="O60" s="14"/>
    </row>
    <row r="61" spans="1:15" s="15" customFormat="1" ht="14.4">
      <c r="L61" s="14"/>
      <c r="M61" s="14"/>
      <c r="N61" s="14"/>
      <c r="O61" s="14"/>
    </row>
    <row r="62" spans="1:15" s="15" customFormat="1" ht="14.4">
      <c r="L62" s="14"/>
      <c r="M62" s="14"/>
      <c r="N62" s="14"/>
      <c r="O62" s="14"/>
    </row>
    <row r="63" spans="1:15" s="15" customFormat="1" ht="14.4">
      <c r="L63" s="14"/>
      <c r="M63" s="14"/>
      <c r="N63" s="14"/>
      <c r="O63" s="14"/>
    </row>
    <row r="64" spans="1:15" s="15" customFormat="1" ht="14.4">
      <c r="L64" s="14"/>
      <c r="M64" s="14"/>
      <c r="N64" s="14"/>
      <c r="O64" s="14"/>
    </row>
    <row r="65" spans="11:15" s="15" customFormat="1" ht="14.4">
      <c r="L65" s="14"/>
      <c r="M65" s="14"/>
      <c r="N65" s="14"/>
      <c r="O65" s="14"/>
    </row>
    <row r="66" spans="11:15" s="15" customFormat="1" ht="14.4">
      <c r="L66" s="14"/>
      <c r="M66" s="14"/>
      <c r="N66" s="14"/>
      <c r="O66" s="14"/>
    </row>
    <row r="67" spans="11:15" s="15" customFormat="1" ht="14.4">
      <c r="L67" s="14"/>
      <c r="M67" s="14"/>
      <c r="N67" s="14"/>
      <c r="O67" s="14"/>
    </row>
    <row r="68" spans="11:15" s="15" customFormat="1" ht="14.4">
      <c r="L68" s="14"/>
      <c r="M68" s="14"/>
      <c r="N68" s="14"/>
      <c r="O68" s="14"/>
    </row>
    <row r="69" spans="11:15" s="15" customFormat="1" ht="14.4">
      <c r="L69" s="14"/>
      <c r="M69" s="14"/>
      <c r="N69" s="14"/>
      <c r="O69" s="14"/>
    </row>
    <row r="70" spans="11:15" s="15" customFormat="1" ht="14.4">
      <c r="L70" s="14"/>
      <c r="M70" s="14"/>
      <c r="N70" s="14"/>
      <c r="O70" s="14"/>
    </row>
    <row r="71" spans="11:15" s="15" customFormat="1" ht="14.4">
      <c r="L71" s="14"/>
      <c r="M71" s="14"/>
      <c r="N71" s="14"/>
      <c r="O71" s="14"/>
    </row>
    <row r="72" spans="11:15" s="15" customFormat="1" ht="14.4">
      <c r="K72" s="14"/>
      <c r="L72" s="14"/>
      <c r="M72" s="14"/>
      <c r="N72" s="14"/>
      <c r="O72" s="14"/>
    </row>
    <row r="73" spans="11:15" s="15" customFormat="1" ht="14.4">
      <c r="K73" s="14"/>
      <c r="L73" s="14"/>
      <c r="M73" s="14"/>
      <c r="N73" s="14"/>
      <c r="O73" s="14"/>
    </row>
    <row r="74" spans="11:15" s="15" customFormat="1" ht="14.4">
      <c r="K74" s="14"/>
      <c r="L74" s="14"/>
      <c r="M74" s="14"/>
      <c r="N74" s="14"/>
      <c r="O74" s="14"/>
    </row>
    <row r="75" spans="11:15" s="15" customFormat="1" ht="14.4">
      <c r="K75" s="14"/>
      <c r="L75" s="14"/>
      <c r="M75" s="14"/>
      <c r="N75" s="14"/>
      <c r="O75" s="14"/>
    </row>
    <row r="76" spans="11:15" s="15" customFormat="1" ht="14.4">
      <c r="K76" s="14"/>
      <c r="L76" s="14"/>
      <c r="M76" s="14"/>
      <c r="N76" s="14"/>
      <c r="O76" s="14"/>
    </row>
    <row r="77" spans="11:15" s="15" customFormat="1" ht="14.4">
      <c r="K77" s="14"/>
      <c r="L77" s="14"/>
      <c r="M77" s="14"/>
      <c r="N77" s="14"/>
      <c r="O77" s="14"/>
    </row>
    <row r="78" spans="11:15" s="15" customFormat="1" ht="14.4">
      <c r="K78" s="14"/>
      <c r="L78" s="14"/>
      <c r="M78" s="14"/>
      <c r="N78" s="14"/>
      <c r="O78" s="14"/>
    </row>
    <row r="79" spans="11:15" s="15" customFormat="1" ht="14.4">
      <c r="K79" s="14"/>
      <c r="L79" s="14"/>
      <c r="M79" s="14"/>
      <c r="N79" s="14"/>
      <c r="O79" s="14"/>
    </row>
    <row r="80" spans="11:15" s="15" customFormat="1" ht="14.4">
      <c r="K80" s="14"/>
      <c r="L80" s="14"/>
      <c r="M80" s="14"/>
      <c r="N80" s="14"/>
      <c r="O80" s="14"/>
    </row>
    <row r="81" spans="11:15" s="15" customFormat="1" ht="14.4">
      <c r="K81" s="14"/>
      <c r="L81" s="14"/>
      <c r="M81" s="14"/>
      <c r="N81" s="14"/>
      <c r="O81" s="14"/>
    </row>
    <row r="82" spans="11:15" s="15" customFormat="1" ht="14.4">
      <c r="K82" s="14"/>
      <c r="L82" s="14"/>
      <c r="M82" s="14"/>
      <c r="N82" s="14"/>
      <c r="O82" s="14"/>
    </row>
    <row r="83" spans="11:15" s="15" customFormat="1" ht="14.4">
      <c r="K83" s="14"/>
      <c r="L83" s="14"/>
      <c r="M83" s="14"/>
      <c r="N83" s="14"/>
      <c r="O83" s="14"/>
    </row>
    <row r="84" spans="11:15" s="15" customFormat="1" ht="14.4">
      <c r="K84" s="14"/>
      <c r="L84" s="14"/>
      <c r="M84" s="14"/>
      <c r="N84" s="14"/>
      <c r="O84" s="14"/>
    </row>
    <row r="85" spans="11:15" s="15" customFormat="1" ht="14.4">
      <c r="K85" s="14"/>
      <c r="L85" s="14"/>
      <c r="M85" s="14"/>
      <c r="N85" s="14"/>
      <c r="O85" s="14"/>
    </row>
    <row r="86" spans="11:15" s="15" customFormat="1" ht="14.4">
      <c r="K86" s="14"/>
      <c r="L86" s="14"/>
      <c r="M86" s="14"/>
      <c r="N86" s="14"/>
      <c r="O86" s="14"/>
    </row>
    <row r="87" spans="11:15" s="15" customFormat="1" ht="14.4">
      <c r="K87" s="14"/>
      <c r="L87" s="14"/>
      <c r="M87" s="14"/>
      <c r="N87" s="14"/>
      <c r="O87" s="14"/>
    </row>
    <row r="88" spans="11:15" s="15" customFormat="1" ht="14.4">
      <c r="K88" s="14"/>
      <c r="L88" s="14"/>
      <c r="M88" s="14"/>
      <c r="N88" s="14"/>
      <c r="O88" s="14"/>
    </row>
    <row r="89" spans="11:15" s="15" customFormat="1" ht="14.4">
      <c r="K89" s="14"/>
      <c r="L89" s="14"/>
      <c r="M89" s="14"/>
      <c r="N89" s="14"/>
      <c r="O89" s="14"/>
    </row>
    <row r="90" spans="11:15" s="15" customFormat="1" ht="14.4">
      <c r="K90" s="14"/>
      <c r="L90" s="14"/>
      <c r="M90" s="14"/>
      <c r="N90" s="14"/>
      <c r="O90" s="14"/>
    </row>
    <row r="91" spans="11:15" s="15" customFormat="1"/>
    <row r="92" spans="11:15" s="15" customFormat="1"/>
    <row r="93" spans="11:15" s="15" customFormat="1"/>
    <row r="94" spans="11:15" s="15" customFormat="1"/>
    <row r="95" spans="11:15" s="15" customFormat="1"/>
    <row r="96" spans="11:15" s="15" customFormat="1"/>
    <row r="97" spans="1:10" s="15" customFormat="1"/>
    <row r="98" spans="1:10" s="15" customFormat="1"/>
    <row r="99" spans="1:10" s="15" customFormat="1"/>
    <row r="100" spans="1:10" s="15" customFormat="1"/>
    <row r="105" spans="1:10">
      <c r="A105" s="18"/>
      <c r="B105" s="38" t="s">
        <v>63</v>
      </c>
      <c r="C105" s="38"/>
      <c r="D105" s="38"/>
      <c r="E105" s="39" t="s">
        <v>65</v>
      </c>
      <c r="F105" s="38" t="s">
        <v>64</v>
      </c>
      <c r="G105" s="38"/>
      <c r="H105" s="18"/>
      <c r="I105" s="18"/>
      <c r="J105" s="18"/>
    </row>
    <row r="106" spans="1:10">
      <c r="A106" s="18"/>
      <c r="B106" s="18"/>
      <c r="C106" s="18"/>
      <c r="D106" s="18"/>
      <c r="E106" s="18"/>
      <c r="F106" s="18"/>
      <c r="G106" s="18"/>
      <c r="H106" s="18"/>
      <c r="I106" s="18"/>
      <c r="J106" s="18"/>
    </row>
  </sheetData>
  <sheetProtection algorithmName="SHA-512" hashValue="HBScqw8Y4Z7ERVeYxbtBi9CRrjWo37U24iuo8W87ltmqmK0tsgkRT34eiJ8NgC/hSoWfj3YfkZqfUbN9ubzc4w==" saltValue="7OnDMFaVNy0GX2ZbTrmkGw==" spinCount="100000" sheet="1" objects="1" scenarios="1"/>
  <printOptions horizontalCentered="1" verticalCentered="1"/>
  <pageMargins left="0.39370078740157483" right="0.39370078740157483" top="0.19685039370078741" bottom="0.39370078740157483" header="0.39370078740157483" footer="0.19685039370078741"/>
  <pageSetup paperSize="9" scale="96" orientation="portrait" horizontalDpi="4294967293" verticalDpi="0" r:id="rId1"/>
  <headerFooter>
    <oddFooter>&amp;L&amp;F&amp;C&amp;A&amp;R&amp;D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13593-06FE-4F55-85F6-CCEB48078B4D}">
  <sheetPr>
    <pageSetUpPr fitToPage="1"/>
  </sheetPr>
  <dimension ref="A1:AN78"/>
  <sheetViews>
    <sheetView zoomScaleNormal="100" workbookViewId="0">
      <selection activeCell="L4" sqref="L4:O4"/>
    </sheetView>
  </sheetViews>
  <sheetFormatPr defaultRowHeight="15.6"/>
  <cols>
    <col min="1" max="1" width="3" style="47" customWidth="1"/>
    <col min="2" max="2" width="5.3984375" style="47" customWidth="1"/>
    <col min="3" max="20" width="6.19921875" style="47" customWidth="1"/>
    <col min="21" max="21" width="6.3984375" style="47" customWidth="1"/>
    <col min="22" max="22" width="2.296875" style="47" customWidth="1"/>
    <col min="23" max="16384" width="8.796875" style="47"/>
  </cols>
  <sheetData>
    <row r="1" spans="1:40" ht="21">
      <c r="A1" s="40"/>
      <c r="B1" s="41" t="s">
        <v>108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  <c r="N1" s="42"/>
      <c r="O1" s="43"/>
      <c r="P1" s="42"/>
      <c r="Q1" s="42"/>
      <c r="R1" s="42"/>
      <c r="S1" s="41" t="s">
        <v>0</v>
      </c>
      <c r="T1" s="44"/>
      <c r="U1" s="45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</row>
    <row r="2" spans="1:40">
      <c r="A2" s="48"/>
      <c r="B2" s="49"/>
      <c r="C2" s="49"/>
      <c r="D2" s="49"/>
      <c r="E2" s="49"/>
      <c r="F2" s="49"/>
      <c r="G2" s="49"/>
      <c r="H2" s="49"/>
      <c r="I2" s="49"/>
      <c r="J2" s="50"/>
      <c r="K2" s="49"/>
      <c r="L2" s="49"/>
      <c r="M2" s="50"/>
      <c r="N2" s="50"/>
      <c r="O2" s="50"/>
      <c r="P2" s="50"/>
      <c r="Q2" s="50"/>
      <c r="R2" s="50"/>
      <c r="S2" s="50"/>
      <c r="T2" s="50"/>
      <c r="U2" s="51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</row>
    <row r="3" spans="1:40">
      <c r="A3" s="48"/>
      <c r="B3" s="49" t="s">
        <v>1</v>
      </c>
      <c r="C3" s="49"/>
      <c r="D3" s="196"/>
      <c r="E3" s="197"/>
      <c r="F3" s="197"/>
      <c r="G3" s="198"/>
      <c r="H3" s="50"/>
      <c r="I3" s="49" t="s">
        <v>4</v>
      </c>
      <c r="J3" s="50"/>
      <c r="K3" s="50"/>
      <c r="L3" s="241"/>
      <c r="M3" s="242"/>
      <c r="N3" s="242"/>
      <c r="O3" s="243"/>
      <c r="P3" s="50"/>
      <c r="Q3" s="50"/>
      <c r="R3" s="50"/>
      <c r="S3" s="50"/>
      <c r="T3" s="50"/>
      <c r="U3" s="51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</row>
    <row r="4" spans="1:40">
      <c r="A4" s="48"/>
      <c r="B4" s="49" t="s">
        <v>3</v>
      </c>
      <c r="C4" s="50"/>
      <c r="D4" s="196"/>
      <c r="E4" s="197"/>
      <c r="F4" s="197"/>
      <c r="G4" s="198"/>
      <c r="H4" s="50"/>
      <c r="I4" s="49" t="s">
        <v>89</v>
      </c>
      <c r="J4" s="50"/>
      <c r="K4" s="50"/>
      <c r="L4" s="199"/>
      <c r="M4" s="200"/>
      <c r="N4" s="200"/>
      <c r="O4" s="201"/>
      <c r="P4" s="50"/>
      <c r="Q4" s="50"/>
      <c r="R4" s="50"/>
      <c r="S4" s="50"/>
      <c r="T4" s="50"/>
      <c r="U4" s="51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</row>
    <row r="5" spans="1:40">
      <c r="A5" s="48"/>
      <c r="B5" s="52"/>
      <c r="C5" s="49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1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</row>
    <row r="6" spans="1:40">
      <c r="A6" s="48"/>
      <c r="B6" s="50"/>
      <c r="C6" s="49" t="s">
        <v>35</v>
      </c>
      <c r="D6" s="50"/>
      <c r="E6" s="50"/>
      <c r="F6" s="50"/>
      <c r="G6" s="50"/>
      <c r="H6" s="50"/>
      <c r="I6" s="53" t="s">
        <v>34</v>
      </c>
      <c r="J6" s="50"/>
      <c r="K6" s="52"/>
      <c r="L6" s="52"/>
      <c r="M6" s="196"/>
      <c r="N6" s="198"/>
      <c r="O6" s="49" t="s">
        <v>5</v>
      </c>
      <c r="P6" s="52"/>
      <c r="Q6" s="52"/>
      <c r="R6" s="52"/>
      <c r="S6" s="52"/>
      <c r="T6" s="50"/>
      <c r="U6" s="51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</row>
    <row r="7" spans="1:40">
      <c r="A7" s="48"/>
      <c r="B7" s="118" t="s">
        <v>50</v>
      </c>
      <c r="C7" s="55" t="s">
        <v>6</v>
      </c>
      <c r="D7" s="55" t="s">
        <v>7</v>
      </c>
      <c r="E7" s="55" t="s">
        <v>8</v>
      </c>
      <c r="F7" s="55" t="s">
        <v>9</v>
      </c>
      <c r="G7" s="55" t="s">
        <v>10</v>
      </c>
      <c r="H7" s="55" t="s">
        <v>11</v>
      </c>
      <c r="I7" s="55" t="s">
        <v>12</v>
      </c>
      <c r="J7" s="55" t="s">
        <v>13</v>
      </c>
      <c r="K7" s="55" t="s">
        <v>14</v>
      </c>
      <c r="L7" s="55" t="s">
        <v>15</v>
      </c>
      <c r="M7" s="55" t="s">
        <v>16</v>
      </c>
      <c r="N7" s="55" t="s">
        <v>17</v>
      </c>
      <c r="O7" s="55" t="s">
        <v>18</v>
      </c>
      <c r="P7" s="55" t="s">
        <v>19</v>
      </c>
      <c r="Q7" s="55" t="s">
        <v>20</v>
      </c>
      <c r="R7" s="55" t="s">
        <v>21</v>
      </c>
      <c r="S7" s="55" t="s">
        <v>22</v>
      </c>
      <c r="T7" s="55" t="s">
        <v>23</v>
      </c>
      <c r="U7" s="124" t="s">
        <v>49</v>
      </c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</row>
    <row r="8" spans="1:40">
      <c r="A8" s="48"/>
      <c r="B8" s="55" t="s">
        <v>6</v>
      </c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51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</row>
    <row r="9" spans="1:40">
      <c r="A9" s="48"/>
      <c r="B9" s="55" t="s">
        <v>7</v>
      </c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51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</row>
    <row r="10" spans="1:40">
      <c r="A10" s="48"/>
      <c r="B10" s="55" t="s">
        <v>8</v>
      </c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51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</row>
    <row r="11" spans="1:40">
      <c r="A11" s="48"/>
      <c r="B11" s="55" t="s">
        <v>9</v>
      </c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34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</row>
    <row r="12" spans="1:40">
      <c r="A12" s="48"/>
      <c r="B12" s="55" t="s">
        <v>10</v>
      </c>
      <c r="C12" s="163"/>
      <c r="D12" s="163"/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51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</row>
    <row r="13" spans="1:40">
      <c r="A13" s="48"/>
      <c r="B13" s="55" t="s">
        <v>11</v>
      </c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51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</row>
    <row r="14" spans="1:40">
      <c r="A14" s="48"/>
      <c r="B14" s="55" t="s">
        <v>12</v>
      </c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51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</row>
    <row r="15" spans="1:40">
      <c r="A15" s="48"/>
      <c r="B15" s="55" t="s">
        <v>13</v>
      </c>
      <c r="C15" s="163"/>
      <c r="D15" s="163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163"/>
      <c r="U15" s="51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</row>
    <row r="16" spans="1:40">
      <c r="A16" s="48"/>
      <c r="B16" s="55" t="s">
        <v>14</v>
      </c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  <c r="S16" s="163"/>
      <c r="T16" s="163"/>
      <c r="U16" s="51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</row>
    <row r="17" spans="1:40">
      <c r="A17" s="48"/>
      <c r="B17" s="55" t="s">
        <v>15</v>
      </c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163"/>
      <c r="R17" s="163"/>
      <c r="S17" s="163"/>
      <c r="T17" s="163"/>
      <c r="U17" s="51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</row>
    <row r="18" spans="1:40">
      <c r="A18" s="48"/>
      <c r="B18" s="55" t="s">
        <v>16</v>
      </c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Q18" s="163"/>
      <c r="R18" s="163"/>
      <c r="S18" s="163"/>
      <c r="T18" s="163"/>
      <c r="U18" s="51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</row>
    <row r="19" spans="1:40">
      <c r="A19" s="48"/>
      <c r="B19" s="55" t="s">
        <v>17</v>
      </c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51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</row>
    <row r="20" spans="1:40">
      <c r="A20" s="48"/>
      <c r="B20" s="55" t="s">
        <v>18</v>
      </c>
      <c r="C20" s="163"/>
      <c r="D20" s="163"/>
      <c r="E20" s="163"/>
      <c r="F20" s="163"/>
      <c r="G20" s="163"/>
      <c r="H20" s="163"/>
      <c r="I20" s="163"/>
      <c r="J20" s="163"/>
      <c r="K20" s="163"/>
      <c r="L20" s="163"/>
      <c r="M20" s="163"/>
      <c r="N20" s="163"/>
      <c r="O20" s="163"/>
      <c r="P20" s="163"/>
      <c r="Q20" s="163"/>
      <c r="R20" s="163"/>
      <c r="S20" s="163"/>
      <c r="T20" s="163"/>
      <c r="U20" s="51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</row>
    <row r="21" spans="1:40">
      <c r="A21" s="48"/>
      <c r="B21" s="55" t="s">
        <v>19</v>
      </c>
      <c r="C21" s="163"/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  <c r="Q21" s="163"/>
      <c r="R21" s="163"/>
      <c r="S21" s="163"/>
      <c r="T21" s="163"/>
      <c r="U21" s="51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</row>
    <row r="22" spans="1:40">
      <c r="A22" s="48"/>
      <c r="B22" s="55" t="s">
        <v>20</v>
      </c>
      <c r="C22" s="163"/>
      <c r="D22" s="163"/>
      <c r="E22" s="163"/>
      <c r="F22" s="163"/>
      <c r="G22" s="163"/>
      <c r="H22" s="163"/>
      <c r="I22" s="163"/>
      <c r="J22" s="163"/>
      <c r="K22" s="163"/>
      <c r="L22" s="163"/>
      <c r="M22" s="163"/>
      <c r="N22" s="163"/>
      <c r="O22" s="163"/>
      <c r="P22" s="163"/>
      <c r="Q22" s="163"/>
      <c r="R22" s="163"/>
      <c r="S22" s="163"/>
      <c r="T22" s="163"/>
      <c r="U22" s="51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</row>
    <row r="23" spans="1:40">
      <c r="A23" s="48"/>
      <c r="B23" s="55" t="s">
        <v>21</v>
      </c>
      <c r="C23" s="163"/>
      <c r="D23" s="163"/>
      <c r="E23" s="163"/>
      <c r="F23" s="163"/>
      <c r="G23" s="163"/>
      <c r="H23" s="163"/>
      <c r="I23" s="163"/>
      <c r="J23" s="163"/>
      <c r="K23" s="163"/>
      <c r="L23" s="163"/>
      <c r="M23" s="163"/>
      <c r="N23" s="163"/>
      <c r="O23" s="163"/>
      <c r="P23" s="163"/>
      <c r="Q23" s="163"/>
      <c r="R23" s="163"/>
      <c r="S23" s="163"/>
      <c r="T23" s="163"/>
      <c r="U23" s="51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</row>
    <row r="24" spans="1:40">
      <c r="A24" s="48"/>
      <c r="B24" s="55" t="s">
        <v>22</v>
      </c>
      <c r="C24" s="163"/>
      <c r="D24" s="163"/>
      <c r="E24" s="163"/>
      <c r="F24" s="163"/>
      <c r="G24" s="163"/>
      <c r="H24" s="163"/>
      <c r="I24" s="163"/>
      <c r="J24" s="163"/>
      <c r="K24" s="163"/>
      <c r="L24" s="163"/>
      <c r="M24" s="163"/>
      <c r="N24" s="163"/>
      <c r="O24" s="163"/>
      <c r="P24" s="163"/>
      <c r="Q24" s="163"/>
      <c r="R24" s="163"/>
      <c r="S24" s="163"/>
      <c r="T24" s="163"/>
      <c r="U24" s="51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</row>
    <row r="25" spans="1:40">
      <c r="A25" s="48"/>
      <c r="B25" s="55" t="s">
        <v>23</v>
      </c>
      <c r="C25" s="163"/>
      <c r="D25" s="163"/>
      <c r="E25" s="163"/>
      <c r="F25" s="163"/>
      <c r="G25" s="163"/>
      <c r="H25" s="163"/>
      <c r="I25" s="163"/>
      <c r="J25" s="163"/>
      <c r="K25" s="163"/>
      <c r="L25" s="163"/>
      <c r="M25" s="163"/>
      <c r="N25" s="163"/>
      <c r="O25" s="163"/>
      <c r="P25" s="163"/>
      <c r="Q25" s="163"/>
      <c r="R25" s="163"/>
      <c r="S25" s="163"/>
      <c r="T25" s="163"/>
      <c r="U25" s="51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</row>
    <row r="26" spans="1:40">
      <c r="A26" s="48"/>
      <c r="B26" s="118" t="s">
        <v>51</v>
      </c>
      <c r="C26" s="58"/>
      <c r="D26" s="58"/>
      <c r="E26" s="58"/>
      <c r="F26" s="58" t="s">
        <v>24</v>
      </c>
      <c r="G26" s="58"/>
      <c r="H26" s="58"/>
      <c r="I26" s="58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118"/>
      <c r="U26" s="124" t="s">
        <v>52</v>
      </c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</row>
    <row r="27" spans="1:40">
      <c r="A27" s="57"/>
      <c r="B27" s="50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9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</row>
    <row r="28" spans="1:40">
      <c r="A28" s="57"/>
      <c r="B28" s="60"/>
      <c r="C28" s="203" t="s">
        <v>71</v>
      </c>
      <c r="D28" s="203"/>
      <c r="E28" s="203"/>
      <c r="F28" s="203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9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</row>
    <row r="29" spans="1:40">
      <c r="A29" s="48"/>
      <c r="B29" s="52"/>
      <c r="C29" s="203" t="s">
        <v>101</v>
      </c>
      <c r="D29" s="203"/>
      <c r="E29" s="203"/>
      <c r="F29" s="203"/>
      <c r="G29" s="61" t="s">
        <v>91</v>
      </c>
      <c r="H29" s="167">
        <f>MIN(C8:T25)</f>
        <v>0</v>
      </c>
      <c r="I29" s="61" t="s">
        <v>92</v>
      </c>
      <c r="J29" s="167">
        <f>MAX(C8:T25)</f>
        <v>0</v>
      </c>
      <c r="K29" s="192" t="s">
        <v>25</v>
      </c>
      <c r="L29" s="193"/>
      <c r="M29" s="167" t="e">
        <f>ROUND(AVERAGE(C8:T25),0)</f>
        <v>#DIV/0!</v>
      </c>
      <c r="N29" s="62" t="s">
        <v>5</v>
      </c>
      <c r="O29" s="52"/>
      <c r="P29" s="52"/>
      <c r="Q29" s="52"/>
      <c r="R29" s="52"/>
      <c r="S29" s="52"/>
      <c r="T29" s="52"/>
      <c r="U29" s="51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</row>
    <row r="30" spans="1:40">
      <c r="A30" s="48"/>
      <c r="B30" s="52"/>
      <c r="C30" s="202" t="s">
        <v>102</v>
      </c>
      <c r="D30" s="202"/>
      <c r="E30" s="202"/>
      <c r="F30" s="202"/>
      <c r="G30" s="116" t="s">
        <v>91</v>
      </c>
      <c r="H30" s="166">
        <f>MIN(D9:S24)</f>
        <v>0</v>
      </c>
      <c r="I30" s="116" t="s">
        <v>92</v>
      </c>
      <c r="J30" s="166">
        <f>MAX(D9:S24)</f>
        <v>0</v>
      </c>
      <c r="K30" s="194" t="s">
        <v>25</v>
      </c>
      <c r="L30" s="195"/>
      <c r="M30" s="166" t="e">
        <f>ROUND(AVERAGE(D9:S24),0)</f>
        <v>#DIV/0!</v>
      </c>
      <c r="N30" s="117" t="s">
        <v>5</v>
      </c>
      <c r="O30" s="52"/>
      <c r="P30" s="52"/>
      <c r="Q30" s="52"/>
      <c r="R30" s="52"/>
      <c r="S30" s="52"/>
      <c r="T30" s="52"/>
      <c r="U30" s="51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</row>
    <row r="31" spans="1:40">
      <c r="A31" s="63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5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</row>
    <row r="32" spans="1:40">
      <c r="A32" s="6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</row>
    <row r="33" spans="1:40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</row>
    <row r="34" spans="1:40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</row>
    <row r="35" spans="1:40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</row>
    <row r="36" spans="1:40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</row>
    <row r="37" spans="1:40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</row>
    <row r="38" spans="1:40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</row>
    <row r="39" spans="1:40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</row>
    <row r="40" spans="1:40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</row>
    <row r="41" spans="1:40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</row>
    <row r="42" spans="1:40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</row>
    <row r="43" spans="1:40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</row>
    <row r="44" spans="1:40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</row>
    <row r="45" spans="1:40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</row>
    <row r="46" spans="1:40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</row>
    <row r="47" spans="1:40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</row>
    <row r="48" spans="1:40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</row>
    <row r="49" spans="1:40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</row>
    <row r="50" spans="1:40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</row>
    <row r="51" spans="1:40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</row>
    <row r="52" spans="1:40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</row>
    <row r="53" spans="1:40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</row>
    <row r="54" spans="1:40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</row>
    <row r="55" spans="1:40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</row>
    <row r="56" spans="1:40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</row>
    <row r="57" spans="1:40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</row>
    <row r="58" spans="1:40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</row>
    <row r="59" spans="1:40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</row>
    <row r="60" spans="1:40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</row>
    <row r="61" spans="1:40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</row>
    <row r="62" spans="1:40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</row>
    <row r="63" spans="1:40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</row>
    <row r="64" spans="1:40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</row>
    <row r="65" spans="1:40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</row>
    <row r="66" spans="1:40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</row>
    <row r="67" spans="1:40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</row>
    <row r="68" spans="1:40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</row>
    <row r="69" spans="1:40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</row>
    <row r="70" spans="1:40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</row>
    <row r="71" spans="1:40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</row>
    <row r="72" spans="1:40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</row>
    <row r="73" spans="1:40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</row>
    <row r="74" spans="1:40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</row>
    <row r="75" spans="1:40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</row>
    <row r="76" spans="1:40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</row>
    <row r="77" spans="1:40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</row>
    <row r="78" spans="1:40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</row>
  </sheetData>
  <sheetProtection algorithmName="SHA-512" hashValue="H/xwZYDlTHGtnKGdE6+bzLxVJ39Z3Q1fa8nEawxhrjx8jDC5lOCOxrj3g7XNkVevMsSVTpUoNLj925wmtaEkrw==" saltValue="Rh+IemG2yYB+DYgLeCxBbw==" spinCount="100000" sheet="1" objects="1" scenarios="1"/>
  <mergeCells count="10">
    <mergeCell ref="K29:L29"/>
    <mergeCell ref="K30:L30"/>
    <mergeCell ref="D3:G3"/>
    <mergeCell ref="D4:G4"/>
    <mergeCell ref="L3:O3"/>
    <mergeCell ref="L4:O4"/>
    <mergeCell ref="M6:N6"/>
    <mergeCell ref="C30:F30"/>
    <mergeCell ref="C29:F29"/>
    <mergeCell ref="C28:F28"/>
  </mergeCells>
  <phoneticPr fontId="35" type="noConversion"/>
  <printOptions horizontalCentered="1" verticalCentered="1"/>
  <pageMargins left="0.39370078740157483" right="0.39370078740157483" top="0.39370078740157483" bottom="0.39370078740157483" header="0.11811023622047245" footer="0.31496062992125984"/>
  <pageSetup paperSize="9" orientation="landscape" horizontalDpi="4294967293" verticalDpi="0" r:id="rId1"/>
  <headerFooter>
    <oddFooter>&amp;L&amp;F
&amp;C&amp;A&amp;R&amp;D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228DD-952D-4A42-A039-D6794050E1F1}">
  <sheetPr>
    <pageSetUpPr fitToPage="1"/>
  </sheetPr>
  <dimension ref="A1:AO88"/>
  <sheetViews>
    <sheetView zoomScale="85" zoomScaleNormal="85" workbookViewId="0">
      <selection activeCell="F6" sqref="F6"/>
    </sheetView>
  </sheetViews>
  <sheetFormatPr defaultRowHeight="15.6"/>
  <cols>
    <col min="1" max="1" width="5.796875" style="1" customWidth="1"/>
    <col min="2" max="2" width="6.09765625" style="1" customWidth="1"/>
    <col min="3" max="3" width="6" style="1" customWidth="1"/>
    <col min="4" max="4" width="6.09765625" style="1" customWidth="1"/>
    <col min="5" max="19" width="6.19921875" style="1" customWidth="1"/>
    <col min="20" max="20" width="6.5" style="1" customWidth="1"/>
    <col min="21" max="21" width="7.59765625" style="1" customWidth="1"/>
    <col min="22" max="22" width="6.19921875" style="1" customWidth="1"/>
    <col min="23" max="16384" width="8.796875" style="1"/>
  </cols>
  <sheetData>
    <row r="1" spans="1:41" ht="21">
      <c r="A1" s="40"/>
      <c r="B1" s="41" t="str">
        <f>INPUT!B1</f>
        <v>BowlsSA  Green Levels Points - Revision 6A2 for 35 to 37 m greens, 2m spacing (18x18)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  <c r="N1" s="42"/>
      <c r="O1" s="43"/>
      <c r="P1" s="42"/>
      <c r="Q1" s="42"/>
      <c r="R1" s="41" t="s">
        <v>76</v>
      </c>
      <c r="S1" s="44"/>
      <c r="T1" s="44"/>
      <c r="U1" s="45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ht="10.199999999999999" customHeight="1">
      <c r="A2" s="57"/>
      <c r="B2" s="52"/>
      <c r="C2" s="67"/>
      <c r="D2" s="67"/>
      <c r="E2" s="67"/>
      <c r="F2" s="67"/>
      <c r="G2" s="67"/>
      <c r="H2" s="67"/>
      <c r="I2" s="67"/>
      <c r="J2" s="67"/>
      <c r="K2" s="67"/>
      <c r="L2" s="67"/>
      <c r="M2" s="68"/>
      <c r="N2" s="68"/>
      <c r="O2" s="68"/>
      <c r="P2" s="68"/>
      <c r="Q2" s="68"/>
      <c r="R2" s="68"/>
      <c r="S2" s="68"/>
      <c r="T2" s="68"/>
      <c r="U2" s="69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9.95" customHeight="1">
      <c r="A3" s="57"/>
      <c r="B3" s="49" t="s">
        <v>1</v>
      </c>
      <c r="C3" s="49"/>
      <c r="D3" s="204">
        <f>INPUT!D3</f>
        <v>0</v>
      </c>
      <c r="E3" s="205"/>
      <c r="F3" s="205"/>
      <c r="G3" s="205"/>
      <c r="H3" s="206"/>
      <c r="J3" s="49" t="s">
        <v>4</v>
      </c>
      <c r="K3" s="50"/>
      <c r="M3" s="244">
        <f>INPUT!L3</f>
        <v>0</v>
      </c>
      <c r="N3" s="245"/>
      <c r="O3" s="245"/>
      <c r="P3" s="245"/>
      <c r="Q3" s="246"/>
      <c r="R3" s="49"/>
      <c r="S3" s="49"/>
      <c r="T3" s="50"/>
      <c r="U3" s="51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9.95" customHeight="1">
      <c r="A4" s="57"/>
      <c r="B4" s="49" t="s">
        <v>3</v>
      </c>
      <c r="C4" s="50"/>
      <c r="D4" s="204">
        <f>INPUT!D4</f>
        <v>0</v>
      </c>
      <c r="E4" s="205"/>
      <c r="F4" s="205"/>
      <c r="G4" s="205"/>
      <c r="H4" s="206"/>
      <c r="I4" s="50"/>
      <c r="J4" s="49" t="s">
        <v>2</v>
      </c>
      <c r="K4" s="49"/>
      <c r="M4" s="207">
        <f>INPUT!L4</f>
        <v>0</v>
      </c>
      <c r="N4" s="208"/>
      <c r="O4" s="208"/>
      <c r="P4" s="208"/>
      <c r="Q4" s="209"/>
      <c r="R4" s="49"/>
      <c r="S4" s="49"/>
      <c r="T4" s="50"/>
      <c r="U4" s="51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ht="16.2" thickBot="1">
      <c r="A5" s="57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49"/>
      <c r="S5" s="49"/>
      <c r="T5" s="50"/>
      <c r="U5" s="59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1" ht="19.95" customHeight="1" thickBot="1">
      <c r="A6" s="57"/>
      <c r="B6" s="214" t="s">
        <v>88</v>
      </c>
      <c r="C6" s="214"/>
      <c r="D6" s="214"/>
      <c r="E6" s="215"/>
      <c r="F6" s="171">
        <v>4</v>
      </c>
      <c r="G6" s="169" t="s">
        <v>5</v>
      </c>
      <c r="H6" s="169"/>
      <c r="I6" s="52"/>
      <c r="J6" s="88" t="s">
        <v>26</v>
      </c>
      <c r="K6" s="72" t="s">
        <v>47</v>
      </c>
      <c r="L6" s="106" t="s">
        <v>85</v>
      </c>
      <c r="M6" s="107" t="s">
        <v>54</v>
      </c>
      <c r="N6" s="168" t="s">
        <v>87</v>
      </c>
      <c r="O6" s="74" t="s">
        <v>48</v>
      </c>
      <c r="P6" s="108" t="s">
        <v>86</v>
      </c>
      <c r="Q6" s="169"/>
      <c r="R6" s="169"/>
      <c r="S6" s="108"/>
      <c r="T6" s="52"/>
      <c r="U6" s="59"/>
      <c r="V6" s="3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</row>
    <row r="7" spans="1:41" ht="16.2" thickBot="1">
      <c r="A7" s="57"/>
      <c r="B7" s="118" t="s">
        <v>50</v>
      </c>
      <c r="C7" s="54"/>
      <c r="D7" s="54"/>
      <c r="E7" s="54"/>
      <c r="F7" s="54"/>
      <c r="G7" s="54"/>
      <c r="H7" s="54"/>
      <c r="I7" s="54"/>
      <c r="J7" s="54"/>
      <c r="K7" s="109"/>
      <c r="L7" s="50"/>
      <c r="M7" s="50"/>
      <c r="N7" s="50"/>
      <c r="O7" s="50"/>
      <c r="P7" s="50"/>
      <c r="Q7" s="50"/>
      <c r="R7" s="50"/>
      <c r="S7" s="50"/>
      <c r="U7" s="124" t="s">
        <v>49</v>
      </c>
      <c r="V7" s="3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1" ht="22.8" customHeight="1">
      <c r="A8" s="57"/>
      <c r="B8" s="55" t="s">
        <v>6</v>
      </c>
      <c r="C8" s="128" t="e">
        <f>$D$28-INPUT!C8</f>
        <v>#DIV/0!</v>
      </c>
      <c r="D8" s="129" t="e">
        <f>$D$28-INPUT!D8</f>
        <v>#DIV/0!</v>
      </c>
      <c r="E8" s="129" t="e">
        <f>$D$28-INPUT!E8</f>
        <v>#DIV/0!</v>
      </c>
      <c r="F8" s="129" t="e">
        <f>$D$28-INPUT!F8</f>
        <v>#DIV/0!</v>
      </c>
      <c r="G8" s="129" t="e">
        <f>$D$28-INPUT!G8</f>
        <v>#DIV/0!</v>
      </c>
      <c r="H8" s="129" t="e">
        <f>$D$28-INPUT!H8</f>
        <v>#DIV/0!</v>
      </c>
      <c r="I8" s="129" t="e">
        <f>$D$28-INPUT!I8</f>
        <v>#DIV/0!</v>
      </c>
      <c r="J8" s="129" t="e">
        <f>$D$28-INPUT!J8</f>
        <v>#DIV/0!</v>
      </c>
      <c r="K8" s="129" t="e">
        <f>$D$28-INPUT!K8</f>
        <v>#DIV/0!</v>
      </c>
      <c r="L8" s="129" t="e">
        <f>$D$28-INPUT!L8</f>
        <v>#DIV/0!</v>
      </c>
      <c r="M8" s="129" t="e">
        <f>$D$28-INPUT!M8</f>
        <v>#DIV/0!</v>
      </c>
      <c r="N8" s="129" t="e">
        <f>$D$28-INPUT!N8</f>
        <v>#DIV/0!</v>
      </c>
      <c r="O8" s="129" t="e">
        <f>$D$28-INPUT!O8</f>
        <v>#DIV/0!</v>
      </c>
      <c r="P8" s="129" t="e">
        <f>$D$28-INPUT!P8</f>
        <v>#DIV/0!</v>
      </c>
      <c r="Q8" s="129" t="e">
        <f>$D$28-INPUT!Q8</f>
        <v>#DIV/0!</v>
      </c>
      <c r="R8" s="129" t="e">
        <f>$D$28-INPUT!R8</f>
        <v>#DIV/0!</v>
      </c>
      <c r="S8" s="129" t="e">
        <f>$D$28-INPUT!S8</f>
        <v>#DIV/0!</v>
      </c>
      <c r="T8" s="189" t="e">
        <f>$D$28-INPUT!T8</f>
        <v>#DIV/0!</v>
      </c>
      <c r="U8" s="70"/>
      <c r="V8" s="4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1" ht="19.95" customHeight="1">
      <c r="A9" s="57"/>
      <c r="B9" s="55" t="s">
        <v>7</v>
      </c>
      <c r="C9" s="130" t="e">
        <f>$D$28-INPUT!C9</f>
        <v>#DIV/0!</v>
      </c>
      <c r="D9" s="110" t="e">
        <f>$D$28-INPUT!D9</f>
        <v>#DIV/0!</v>
      </c>
      <c r="E9" s="110" t="e">
        <f>$D$28-INPUT!E9</f>
        <v>#DIV/0!</v>
      </c>
      <c r="F9" s="110" t="e">
        <f>$D$28-INPUT!F9</f>
        <v>#DIV/0!</v>
      </c>
      <c r="G9" s="110" t="e">
        <f>$D$28-INPUT!G9</f>
        <v>#DIV/0!</v>
      </c>
      <c r="H9" s="110" t="e">
        <f>$D$28-INPUT!H9</f>
        <v>#DIV/0!</v>
      </c>
      <c r="I9" s="110" t="e">
        <f>$D$28-INPUT!I9</f>
        <v>#DIV/0!</v>
      </c>
      <c r="J9" s="110" t="e">
        <f>$D$28-INPUT!J9</f>
        <v>#DIV/0!</v>
      </c>
      <c r="K9" s="110" t="e">
        <f>$D$28-INPUT!K9</f>
        <v>#DIV/0!</v>
      </c>
      <c r="L9" s="110" t="e">
        <f>$D$28-INPUT!L9</f>
        <v>#DIV/0!</v>
      </c>
      <c r="M9" s="110" t="e">
        <f>$D$28-INPUT!M9</f>
        <v>#DIV/0!</v>
      </c>
      <c r="N9" s="110" t="e">
        <f>$D$28-INPUT!N9</f>
        <v>#DIV/0!</v>
      </c>
      <c r="O9" s="110" t="e">
        <f>$D$28-INPUT!O9</f>
        <v>#DIV/0!</v>
      </c>
      <c r="P9" s="110" t="e">
        <f>$D$28-INPUT!P9</f>
        <v>#DIV/0!</v>
      </c>
      <c r="Q9" s="110" t="e">
        <f>$D$28-INPUT!Q9</f>
        <v>#DIV/0!</v>
      </c>
      <c r="R9" s="110" t="e">
        <f>$D$28-INPUT!R9</f>
        <v>#DIV/0!</v>
      </c>
      <c r="S9" s="110" t="e">
        <f>$D$28-INPUT!S9</f>
        <v>#DIV/0!</v>
      </c>
      <c r="T9" s="190" t="e">
        <f>$D$28-INPUT!T9</f>
        <v>#DIV/0!</v>
      </c>
      <c r="U9" s="56"/>
      <c r="V9" s="3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 ht="19.95" customHeight="1">
      <c r="A10" s="57"/>
      <c r="B10" s="55" t="s">
        <v>8</v>
      </c>
      <c r="C10" s="130" t="e">
        <f>$D$28-INPUT!C10</f>
        <v>#DIV/0!</v>
      </c>
      <c r="D10" s="110" t="e">
        <f>$D$28-INPUT!D10</f>
        <v>#DIV/0!</v>
      </c>
      <c r="E10" s="110" t="e">
        <f>$D$28-INPUT!E10</f>
        <v>#DIV/0!</v>
      </c>
      <c r="F10" s="110" t="e">
        <f>$D$28-INPUT!F10</f>
        <v>#DIV/0!</v>
      </c>
      <c r="G10" s="110" t="e">
        <f>$D$28-INPUT!G10</f>
        <v>#DIV/0!</v>
      </c>
      <c r="H10" s="110" t="e">
        <f>$D$28-INPUT!H10</f>
        <v>#DIV/0!</v>
      </c>
      <c r="I10" s="110" t="e">
        <f>$D$28-INPUT!I10</f>
        <v>#DIV/0!</v>
      </c>
      <c r="J10" s="110" t="e">
        <f>$D$28-INPUT!J10</f>
        <v>#DIV/0!</v>
      </c>
      <c r="K10" s="110" t="e">
        <f>$D$28-INPUT!K10</f>
        <v>#DIV/0!</v>
      </c>
      <c r="L10" s="110" t="e">
        <f>$D$28-INPUT!L10</f>
        <v>#DIV/0!</v>
      </c>
      <c r="M10" s="110" t="e">
        <f>$D$28-INPUT!M10</f>
        <v>#DIV/0!</v>
      </c>
      <c r="N10" s="110" t="e">
        <f>$D$28-INPUT!N10</f>
        <v>#DIV/0!</v>
      </c>
      <c r="O10" s="110" t="e">
        <f>$D$28-INPUT!O10</f>
        <v>#DIV/0!</v>
      </c>
      <c r="P10" s="110" t="e">
        <f>$D$28-INPUT!P10</f>
        <v>#DIV/0!</v>
      </c>
      <c r="Q10" s="110" t="e">
        <f>$D$28-INPUT!Q10</f>
        <v>#DIV/0!</v>
      </c>
      <c r="R10" s="110" t="e">
        <f>$D$28-INPUT!R10</f>
        <v>#DIV/0!</v>
      </c>
      <c r="S10" s="110" t="e">
        <f>$D$28-INPUT!S10</f>
        <v>#DIV/0!</v>
      </c>
      <c r="T10" s="190" t="e">
        <f>$D$28-INPUT!T10</f>
        <v>#DIV/0!</v>
      </c>
      <c r="U10" s="51"/>
      <c r="V10" s="3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 ht="19.95" customHeight="1">
      <c r="A11" s="57"/>
      <c r="B11" s="55" t="s">
        <v>9</v>
      </c>
      <c r="C11" s="130" t="e">
        <f>$D$28-INPUT!C11</f>
        <v>#DIV/0!</v>
      </c>
      <c r="D11" s="110" t="e">
        <f>$D$28-INPUT!D11</f>
        <v>#DIV/0!</v>
      </c>
      <c r="E11" s="110" t="e">
        <f>$D$28-INPUT!E11</f>
        <v>#DIV/0!</v>
      </c>
      <c r="F11" s="110" t="e">
        <f>$D$28-INPUT!F11</f>
        <v>#DIV/0!</v>
      </c>
      <c r="G11" s="110" t="e">
        <f>$D$28-INPUT!G11</f>
        <v>#DIV/0!</v>
      </c>
      <c r="H11" s="110" t="e">
        <f>$D$28-INPUT!H11</f>
        <v>#DIV/0!</v>
      </c>
      <c r="I11" s="110" t="e">
        <f>$D$28-INPUT!I11</f>
        <v>#DIV/0!</v>
      </c>
      <c r="J11" s="110" t="e">
        <f>$D$28-INPUT!J11</f>
        <v>#DIV/0!</v>
      </c>
      <c r="K11" s="110" t="e">
        <f>$D$28-INPUT!K11</f>
        <v>#DIV/0!</v>
      </c>
      <c r="L11" s="110" t="e">
        <f>$D$28-INPUT!L11</f>
        <v>#DIV/0!</v>
      </c>
      <c r="M11" s="110" t="e">
        <f>$D$28-INPUT!M11</f>
        <v>#DIV/0!</v>
      </c>
      <c r="N11" s="110" t="e">
        <f>$D$28-INPUT!N11</f>
        <v>#DIV/0!</v>
      </c>
      <c r="O11" s="110" t="e">
        <f>$D$28-INPUT!O11</f>
        <v>#DIV/0!</v>
      </c>
      <c r="P11" s="110" t="e">
        <f>$D$28-INPUT!P11</f>
        <v>#DIV/0!</v>
      </c>
      <c r="Q11" s="110" t="e">
        <f>$D$28-INPUT!Q11</f>
        <v>#DIV/0!</v>
      </c>
      <c r="R11" s="110" t="e">
        <f>$D$28-INPUT!R11</f>
        <v>#DIV/0!</v>
      </c>
      <c r="S11" s="110" t="e">
        <f>$D$28-INPUT!S11</f>
        <v>#DIV/0!</v>
      </c>
      <c r="T11" s="190" t="e">
        <f>$D$28-INPUT!T11</f>
        <v>#DIV/0!</v>
      </c>
      <c r="U11" s="51"/>
      <c r="V11" s="3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spans="1:41" ht="19.95" customHeight="1">
      <c r="A12" s="57"/>
      <c r="B12" s="55" t="s">
        <v>10</v>
      </c>
      <c r="C12" s="130" t="e">
        <f>$D$28-INPUT!C12</f>
        <v>#DIV/0!</v>
      </c>
      <c r="D12" s="110" t="e">
        <f>$D$28-INPUT!D12</f>
        <v>#DIV/0!</v>
      </c>
      <c r="E12" s="110" t="e">
        <f>$D$28-INPUT!E12</f>
        <v>#DIV/0!</v>
      </c>
      <c r="F12" s="110" t="e">
        <f>$D$28-INPUT!F12</f>
        <v>#DIV/0!</v>
      </c>
      <c r="G12" s="110" t="e">
        <f>$D$28-INPUT!G12</f>
        <v>#DIV/0!</v>
      </c>
      <c r="H12" s="110" t="e">
        <f>$D$28-INPUT!H12</f>
        <v>#DIV/0!</v>
      </c>
      <c r="I12" s="110" t="e">
        <f>$D$28-INPUT!I12</f>
        <v>#DIV/0!</v>
      </c>
      <c r="J12" s="110" t="e">
        <f>$D$28-INPUT!J12</f>
        <v>#DIV/0!</v>
      </c>
      <c r="K12" s="110" t="e">
        <f>$D$28-INPUT!K12</f>
        <v>#DIV/0!</v>
      </c>
      <c r="L12" s="110" t="e">
        <f>$D$28-INPUT!L12</f>
        <v>#DIV/0!</v>
      </c>
      <c r="M12" s="110" t="e">
        <f>$D$28-INPUT!M12</f>
        <v>#DIV/0!</v>
      </c>
      <c r="N12" s="110" t="e">
        <f>$D$28-INPUT!N12</f>
        <v>#DIV/0!</v>
      </c>
      <c r="O12" s="110" t="e">
        <f>$D$28-INPUT!O12</f>
        <v>#DIV/0!</v>
      </c>
      <c r="P12" s="110" t="e">
        <f>$D$28-INPUT!P12</f>
        <v>#DIV/0!</v>
      </c>
      <c r="Q12" s="110" t="e">
        <f>$D$28-INPUT!Q12</f>
        <v>#DIV/0!</v>
      </c>
      <c r="R12" s="110" t="e">
        <f>$D$28-INPUT!R12</f>
        <v>#DIV/0!</v>
      </c>
      <c r="S12" s="110" t="e">
        <f>$D$28-INPUT!S12</f>
        <v>#DIV/0!</v>
      </c>
      <c r="T12" s="190" t="e">
        <f>$D$28-INPUT!T12</f>
        <v>#DIV/0!</v>
      </c>
      <c r="U12" s="56"/>
      <c r="V12" s="3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41" ht="19.95" customHeight="1">
      <c r="A13" s="57"/>
      <c r="B13" s="55" t="s">
        <v>11</v>
      </c>
      <c r="C13" s="130" t="e">
        <f>$D$28-INPUT!C13</f>
        <v>#DIV/0!</v>
      </c>
      <c r="D13" s="110" t="e">
        <f>$D$28-INPUT!D13</f>
        <v>#DIV/0!</v>
      </c>
      <c r="E13" s="110" t="e">
        <f>$D$28-INPUT!E13</f>
        <v>#DIV/0!</v>
      </c>
      <c r="F13" s="110" t="e">
        <f>$D$28-INPUT!F13</f>
        <v>#DIV/0!</v>
      </c>
      <c r="G13" s="110" t="e">
        <f>$D$28-INPUT!G13</f>
        <v>#DIV/0!</v>
      </c>
      <c r="H13" s="110" t="e">
        <f>$D$28-INPUT!H13</f>
        <v>#DIV/0!</v>
      </c>
      <c r="I13" s="110" t="e">
        <f>$D$28-INPUT!I13</f>
        <v>#DIV/0!</v>
      </c>
      <c r="J13" s="110" t="e">
        <f>$D$28-INPUT!J13</f>
        <v>#DIV/0!</v>
      </c>
      <c r="K13" s="110" t="e">
        <f>$D$28-INPUT!K13</f>
        <v>#DIV/0!</v>
      </c>
      <c r="L13" s="110" t="e">
        <f>$D$28-INPUT!L13</f>
        <v>#DIV/0!</v>
      </c>
      <c r="M13" s="110" t="e">
        <f>$D$28-INPUT!M13</f>
        <v>#DIV/0!</v>
      </c>
      <c r="N13" s="110" t="e">
        <f>$D$28-INPUT!N13</f>
        <v>#DIV/0!</v>
      </c>
      <c r="O13" s="110" t="e">
        <f>$D$28-INPUT!O13</f>
        <v>#DIV/0!</v>
      </c>
      <c r="P13" s="110" t="e">
        <f>$D$28-INPUT!P13</f>
        <v>#DIV/0!</v>
      </c>
      <c r="Q13" s="110" t="e">
        <f>$D$28-INPUT!Q13</f>
        <v>#DIV/0!</v>
      </c>
      <c r="R13" s="110" t="e">
        <f>$D$28-INPUT!R13</f>
        <v>#DIV/0!</v>
      </c>
      <c r="S13" s="110" t="e">
        <f>$D$28-INPUT!S13</f>
        <v>#DIV/0!</v>
      </c>
      <c r="T13" s="190" t="e">
        <f>$D$28-INPUT!T13</f>
        <v>#DIV/0!</v>
      </c>
      <c r="U13" s="51"/>
      <c r="V13" s="4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41" ht="19.95" customHeight="1">
      <c r="A14" s="57"/>
      <c r="B14" s="55" t="s">
        <v>12</v>
      </c>
      <c r="C14" s="130" t="e">
        <f>$D$28-INPUT!C14</f>
        <v>#DIV/0!</v>
      </c>
      <c r="D14" s="110" t="e">
        <f>$D$28-INPUT!D14</f>
        <v>#DIV/0!</v>
      </c>
      <c r="E14" s="110" t="e">
        <f>$D$28-INPUT!E14</f>
        <v>#DIV/0!</v>
      </c>
      <c r="F14" s="110" t="e">
        <f>$D$28-INPUT!F14</f>
        <v>#DIV/0!</v>
      </c>
      <c r="G14" s="110" t="e">
        <f>$D$28-INPUT!G14</f>
        <v>#DIV/0!</v>
      </c>
      <c r="H14" s="110" t="e">
        <f>$D$28-INPUT!H14</f>
        <v>#DIV/0!</v>
      </c>
      <c r="I14" s="110" t="e">
        <f>$D$28-INPUT!I14</f>
        <v>#DIV/0!</v>
      </c>
      <c r="J14" s="110" t="e">
        <f>$D$28-INPUT!J14</f>
        <v>#DIV/0!</v>
      </c>
      <c r="K14" s="110" t="e">
        <f>$D$28-INPUT!K14</f>
        <v>#DIV/0!</v>
      </c>
      <c r="L14" s="110" t="e">
        <f>$D$28-INPUT!L14</f>
        <v>#DIV/0!</v>
      </c>
      <c r="M14" s="110" t="e">
        <f>$D$28-INPUT!M14</f>
        <v>#DIV/0!</v>
      </c>
      <c r="N14" s="110" t="e">
        <f>$D$28-INPUT!N14</f>
        <v>#DIV/0!</v>
      </c>
      <c r="O14" s="110" t="e">
        <f>$D$28-INPUT!O14</f>
        <v>#DIV/0!</v>
      </c>
      <c r="P14" s="110" t="e">
        <f>$D$28-INPUT!P14</f>
        <v>#DIV/0!</v>
      </c>
      <c r="Q14" s="110" t="e">
        <f>$D$28-INPUT!Q14</f>
        <v>#DIV/0!</v>
      </c>
      <c r="R14" s="110" t="e">
        <f>$D$28-INPUT!R14</f>
        <v>#DIV/0!</v>
      </c>
      <c r="S14" s="110" t="e">
        <f>$D$28-INPUT!S14</f>
        <v>#DIV/0!</v>
      </c>
      <c r="T14" s="190" t="e">
        <f>$D$28-INPUT!T14</f>
        <v>#DIV/0!</v>
      </c>
      <c r="U14" s="51"/>
      <c r="V14" s="3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41" ht="19.95" customHeight="1">
      <c r="A15" s="57"/>
      <c r="B15" s="55" t="s">
        <v>13</v>
      </c>
      <c r="C15" s="130" t="e">
        <f>$D$28-INPUT!C15</f>
        <v>#DIV/0!</v>
      </c>
      <c r="D15" s="110" t="e">
        <f>$D$28-INPUT!D15</f>
        <v>#DIV/0!</v>
      </c>
      <c r="E15" s="110" t="e">
        <f>$D$28-INPUT!E15</f>
        <v>#DIV/0!</v>
      </c>
      <c r="F15" s="110" t="e">
        <f>$D$28-INPUT!F15</f>
        <v>#DIV/0!</v>
      </c>
      <c r="G15" s="110" t="e">
        <f>$D$28-INPUT!G15</f>
        <v>#DIV/0!</v>
      </c>
      <c r="H15" s="110" t="e">
        <f>$D$28-INPUT!H15</f>
        <v>#DIV/0!</v>
      </c>
      <c r="I15" s="110" t="e">
        <f>$D$28-INPUT!I15</f>
        <v>#DIV/0!</v>
      </c>
      <c r="J15" s="110" t="e">
        <f>$D$28-INPUT!J15</f>
        <v>#DIV/0!</v>
      </c>
      <c r="K15" s="110" t="e">
        <f>$D$28-INPUT!K15</f>
        <v>#DIV/0!</v>
      </c>
      <c r="L15" s="110" t="e">
        <f>$D$28-INPUT!L15</f>
        <v>#DIV/0!</v>
      </c>
      <c r="M15" s="110" t="e">
        <f>$D$28-INPUT!M15</f>
        <v>#DIV/0!</v>
      </c>
      <c r="N15" s="110" t="e">
        <f>$D$28-INPUT!N15</f>
        <v>#DIV/0!</v>
      </c>
      <c r="O15" s="110" t="e">
        <f>$D$28-INPUT!O15</f>
        <v>#DIV/0!</v>
      </c>
      <c r="P15" s="110" t="e">
        <f>$D$28-INPUT!P15</f>
        <v>#DIV/0!</v>
      </c>
      <c r="Q15" s="110" t="e">
        <f>$D$28-INPUT!Q15</f>
        <v>#DIV/0!</v>
      </c>
      <c r="R15" s="110" t="e">
        <f>$D$28-INPUT!R15</f>
        <v>#DIV/0!</v>
      </c>
      <c r="S15" s="110" t="e">
        <f>$D$28-INPUT!S15</f>
        <v>#DIV/0!</v>
      </c>
      <c r="T15" s="190" t="e">
        <f>$D$28-INPUT!T15</f>
        <v>#DIV/0!</v>
      </c>
      <c r="U15" s="51"/>
      <c r="V15" s="3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41" ht="19.95" customHeight="1">
      <c r="A16" s="57"/>
      <c r="B16" s="55" t="s">
        <v>14</v>
      </c>
      <c r="C16" s="130" t="e">
        <f>$D$28-INPUT!C16</f>
        <v>#DIV/0!</v>
      </c>
      <c r="D16" s="110" t="e">
        <f>$D$28-INPUT!D16</f>
        <v>#DIV/0!</v>
      </c>
      <c r="E16" s="110" t="e">
        <f>$D$28-INPUT!E16</f>
        <v>#DIV/0!</v>
      </c>
      <c r="F16" s="110" t="e">
        <f>$D$28-INPUT!F16</f>
        <v>#DIV/0!</v>
      </c>
      <c r="G16" s="110" t="e">
        <f>$D$28-INPUT!G16</f>
        <v>#DIV/0!</v>
      </c>
      <c r="H16" s="110" t="e">
        <f>$D$28-INPUT!H16</f>
        <v>#DIV/0!</v>
      </c>
      <c r="I16" s="110" t="e">
        <f>$D$28-INPUT!I16</f>
        <v>#DIV/0!</v>
      </c>
      <c r="J16" s="110" t="e">
        <f>$D$28-INPUT!J16</f>
        <v>#DIV/0!</v>
      </c>
      <c r="K16" s="110" t="e">
        <f>$D$28-INPUT!K16</f>
        <v>#DIV/0!</v>
      </c>
      <c r="L16" s="110" t="e">
        <f>$D$28-INPUT!L16</f>
        <v>#DIV/0!</v>
      </c>
      <c r="M16" s="110" t="e">
        <f>$D$28-INPUT!M16</f>
        <v>#DIV/0!</v>
      </c>
      <c r="N16" s="110" t="e">
        <f>$D$28-INPUT!N16</f>
        <v>#DIV/0!</v>
      </c>
      <c r="O16" s="110" t="e">
        <f>$D$28-INPUT!O16</f>
        <v>#DIV/0!</v>
      </c>
      <c r="P16" s="110" t="e">
        <f>$D$28-INPUT!P16</f>
        <v>#DIV/0!</v>
      </c>
      <c r="Q16" s="110" t="e">
        <f>$D$28-INPUT!Q16</f>
        <v>#DIV/0!</v>
      </c>
      <c r="R16" s="110" t="e">
        <f>$D$28-INPUT!R16</f>
        <v>#DIV/0!</v>
      </c>
      <c r="S16" s="110" t="e">
        <f>$D$28-INPUT!S16</f>
        <v>#DIV/0!</v>
      </c>
      <c r="T16" s="190" t="e">
        <f>$D$28-INPUT!T16</f>
        <v>#DIV/0!</v>
      </c>
      <c r="U16" s="83"/>
      <c r="V16" s="5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</row>
    <row r="17" spans="1:41" ht="19.95" customHeight="1">
      <c r="A17" s="57"/>
      <c r="B17" s="55" t="s">
        <v>15</v>
      </c>
      <c r="C17" s="130" t="e">
        <f>$D$28-INPUT!C17</f>
        <v>#DIV/0!</v>
      </c>
      <c r="D17" s="110" t="e">
        <f>$D$28-INPUT!D17</f>
        <v>#DIV/0!</v>
      </c>
      <c r="E17" s="110" t="e">
        <f>$D$28-INPUT!E17</f>
        <v>#DIV/0!</v>
      </c>
      <c r="F17" s="110" t="e">
        <f>$D$28-INPUT!F17</f>
        <v>#DIV/0!</v>
      </c>
      <c r="G17" s="110" t="e">
        <f>$D$28-INPUT!G17</f>
        <v>#DIV/0!</v>
      </c>
      <c r="H17" s="110" t="e">
        <f>$D$28-INPUT!H17</f>
        <v>#DIV/0!</v>
      </c>
      <c r="I17" s="110" t="e">
        <f>$D$28-INPUT!I17</f>
        <v>#DIV/0!</v>
      </c>
      <c r="J17" s="110" t="e">
        <f>$D$28-INPUT!J17</f>
        <v>#DIV/0!</v>
      </c>
      <c r="K17" s="110" t="e">
        <f>$D$28-INPUT!K17</f>
        <v>#DIV/0!</v>
      </c>
      <c r="L17" s="110" t="e">
        <f>$D$28-INPUT!L17</f>
        <v>#DIV/0!</v>
      </c>
      <c r="M17" s="110" t="e">
        <f>$D$28-INPUT!M17</f>
        <v>#DIV/0!</v>
      </c>
      <c r="N17" s="110" t="e">
        <f>$D$28-INPUT!N17</f>
        <v>#DIV/0!</v>
      </c>
      <c r="O17" s="110" t="e">
        <f>$D$28-INPUT!O17</f>
        <v>#DIV/0!</v>
      </c>
      <c r="P17" s="110" t="e">
        <f>$D$28-INPUT!P17</f>
        <v>#DIV/0!</v>
      </c>
      <c r="Q17" s="110" t="e">
        <f>$D$28-INPUT!Q17</f>
        <v>#DIV/0!</v>
      </c>
      <c r="R17" s="110" t="e">
        <f>$D$28-INPUT!R17</f>
        <v>#DIV/0!</v>
      </c>
      <c r="S17" s="110" t="e">
        <f>$D$28-INPUT!S17</f>
        <v>#DIV/0!</v>
      </c>
      <c r="T17" s="190" t="e">
        <f>$D$28-INPUT!T17</f>
        <v>#DIV/0!</v>
      </c>
      <c r="U17" s="51"/>
      <c r="V17" s="3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</row>
    <row r="18" spans="1:41" ht="19.95" customHeight="1">
      <c r="A18" s="57"/>
      <c r="B18" s="55" t="s">
        <v>16</v>
      </c>
      <c r="C18" s="130" t="e">
        <f>$D$28-INPUT!C18</f>
        <v>#DIV/0!</v>
      </c>
      <c r="D18" s="110" t="e">
        <f>$D$28-INPUT!D18</f>
        <v>#DIV/0!</v>
      </c>
      <c r="E18" s="110" t="e">
        <f>$D$28-INPUT!E18</f>
        <v>#DIV/0!</v>
      </c>
      <c r="F18" s="110" t="e">
        <f>$D$28-INPUT!F18</f>
        <v>#DIV/0!</v>
      </c>
      <c r="G18" s="110" t="e">
        <f>$D$28-INPUT!G18</f>
        <v>#DIV/0!</v>
      </c>
      <c r="H18" s="110" t="e">
        <f>$D$28-INPUT!H18</f>
        <v>#DIV/0!</v>
      </c>
      <c r="I18" s="110" t="e">
        <f>$D$28-INPUT!I18</f>
        <v>#DIV/0!</v>
      </c>
      <c r="J18" s="110" t="e">
        <f>$D$28-INPUT!J18</f>
        <v>#DIV/0!</v>
      </c>
      <c r="K18" s="110" t="e">
        <f>$D$28-INPUT!K18</f>
        <v>#DIV/0!</v>
      </c>
      <c r="L18" s="110" t="e">
        <f>$D$28-INPUT!L18</f>
        <v>#DIV/0!</v>
      </c>
      <c r="M18" s="110" t="e">
        <f>$D$28-INPUT!M18</f>
        <v>#DIV/0!</v>
      </c>
      <c r="N18" s="110" t="e">
        <f>$D$28-INPUT!N18</f>
        <v>#DIV/0!</v>
      </c>
      <c r="O18" s="110" t="e">
        <f>$D$28-INPUT!O18</f>
        <v>#DIV/0!</v>
      </c>
      <c r="P18" s="110" t="e">
        <f>$D$28-INPUT!P18</f>
        <v>#DIV/0!</v>
      </c>
      <c r="Q18" s="110" t="e">
        <f>$D$28-INPUT!Q18</f>
        <v>#DIV/0!</v>
      </c>
      <c r="R18" s="110" t="e">
        <f>$D$28-INPUT!R18</f>
        <v>#DIV/0!</v>
      </c>
      <c r="S18" s="110" t="e">
        <f>$D$28-INPUT!S18</f>
        <v>#DIV/0!</v>
      </c>
      <c r="T18" s="190" t="e">
        <f>$D$28-INPUT!T18</f>
        <v>#DIV/0!</v>
      </c>
      <c r="U18" s="51"/>
      <c r="V18" s="3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</row>
    <row r="19" spans="1:41" ht="19.95" customHeight="1">
      <c r="A19" s="57"/>
      <c r="B19" s="55" t="s">
        <v>17</v>
      </c>
      <c r="C19" s="130" t="e">
        <f>$D$28-INPUT!C19</f>
        <v>#DIV/0!</v>
      </c>
      <c r="D19" s="110" t="e">
        <f>$D$28-INPUT!D19</f>
        <v>#DIV/0!</v>
      </c>
      <c r="E19" s="110" t="e">
        <f>$D$28-INPUT!E19</f>
        <v>#DIV/0!</v>
      </c>
      <c r="F19" s="110" t="e">
        <f>$D$28-INPUT!F19</f>
        <v>#DIV/0!</v>
      </c>
      <c r="G19" s="110" t="e">
        <f>$D$28-INPUT!G19</f>
        <v>#DIV/0!</v>
      </c>
      <c r="H19" s="110" t="e">
        <f>$D$28-INPUT!H19</f>
        <v>#DIV/0!</v>
      </c>
      <c r="I19" s="110" t="e">
        <f>$D$28-INPUT!I19</f>
        <v>#DIV/0!</v>
      </c>
      <c r="J19" s="110" t="e">
        <f>$D$28-INPUT!J19</f>
        <v>#DIV/0!</v>
      </c>
      <c r="K19" s="110" t="e">
        <f>$D$28-INPUT!K19</f>
        <v>#DIV/0!</v>
      </c>
      <c r="L19" s="110" t="e">
        <f>$D$28-INPUT!L19</f>
        <v>#DIV/0!</v>
      </c>
      <c r="M19" s="110" t="e">
        <f>$D$28-INPUT!M19</f>
        <v>#DIV/0!</v>
      </c>
      <c r="N19" s="110" t="e">
        <f>$D$28-INPUT!N19</f>
        <v>#DIV/0!</v>
      </c>
      <c r="O19" s="110" t="e">
        <f>$D$28-INPUT!O19</f>
        <v>#DIV/0!</v>
      </c>
      <c r="P19" s="110" t="e">
        <f>$D$28-INPUT!P19</f>
        <v>#DIV/0!</v>
      </c>
      <c r="Q19" s="110" t="e">
        <f>$D$28-INPUT!Q19</f>
        <v>#DIV/0!</v>
      </c>
      <c r="R19" s="110" t="e">
        <f>$D$28-INPUT!R19</f>
        <v>#DIV/0!</v>
      </c>
      <c r="S19" s="110" t="e">
        <f>$D$28-INPUT!S19</f>
        <v>#DIV/0!</v>
      </c>
      <c r="T19" s="190" t="e">
        <f>$D$28-INPUT!T19</f>
        <v>#DIV/0!</v>
      </c>
      <c r="U19" s="51"/>
      <c r="V19" s="3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</row>
    <row r="20" spans="1:41" ht="19.95" customHeight="1">
      <c r="A20" s="57"/>
      <c r="B20" s="55" t="s">
        <v>18</v>
      </c>
      <c r="C20" s="130" t="e">
        <f>$D$28-INPUT!C20</f>
        <v>#DIV/0!</v>
      </c>
      <c r="D20" s="110" t="e">
        <f>$D$28-INPUT!D20</f>
        <v>#DIV/0!</v>
      </c>
      <c r="E20" s="110" t="e">
        <f>$D$28-INPUT!E20</f>
        <v>#DIV/0!</v>
      </c>
      <c r="F20" s="110" t="e">
        <f>$D$28-INPUT!F20</f>
        <v>#DIV/0!</v>
      </c>
      <c r="G20" s="110" t="e">
        <f>$D$28-INPUT!G20</f>
        <v>#DIV/0!</v>
      </c>
      <c r="H20" s="110" t="e">
        <f>$D$28-INPUT!H20</f>
        <v>#DIV/0!</v>
      </c>
      <c r="I20" s="110" t="e">
        <f>$D$28-INPUT!I20</f>
        <v>#DIV/0!</v>
      </c>
      <c r="J20" s="110" t="e">
        <f>$D$28-INPUT!J20</f>
        <v>#DIV/0!</v>
      </c>
      <c r="K20" s="110" t="e">
        <f>$D$28-INPUT!K20</f>
        <v>#DIV/0!</v>
      </c>
      <c r="L20" s="110" t="e">
        <f>$D$28-INPUT!L20</f>
        <v>#DIV/0!</v>
      </c>
      <c r="M20" s="110" t="e">
        <f>$D$28-INPUT!M20</f>
        <v>#DIV/0!</v>
      </c>
      <c r="N20" s="110" t="e">
        <f>$D$28-INPUT!N20</f>
        <v>#DIV/0!</v>
      </c>
      <c r="O20" s="110" t="e">
        <f>$D$28-INPUT!O20</f>
        <v>#DIV/0!</v>
      </c>
      <c r="P20" s="110" t="e">
        <f>$D$28-INPUT!P20</f>
        <v>#DIV/0!</v>
      </c>
      <c r="Q20" s="110" t="e">
        <f>$D$28-INPUT!Q20</f>
        <v>#DIV/0!</v>
      </c>
      <c r="R20" s="110" t="e">
        <f>$D$28-INPUT!R20</f>
        <v>#DIV/0!</v>
      </c>
      <c r="S20" s="110" t="e">
        <f>$D$28-INPUT!S20</f>
        <v>#DIV/0!</v>
      </c>
      <c r="T20" s="190" t="e">
        <f>$D$28-INPUT!T20</f>
        <v>#DIV/0!</v>
      </c>
      <c r="U20" s="51"/>
      <c r="V20" s="3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</row>
    <row r="21" spans="1:41" ht="19.95" customHeight="1">
      <c r="A21" s="57"/>
      <c r="B21" s="55" t="s">
        <v>19</v>
      </c>
      <c r="C21" s="130" t="e">
        <f>$D$28-INPUT!C21</f>
        <v>#DIV/0!</v>
      </c>
      <c r="D21" s="110" t="e">
        <f>$D$28-INPUT!D21</f>
        <v>#DIV/0!</v>
      </c>
      <c r="E21" s="110" t="e">
        <f>$D$28-INPUT!E21</f>
        <v>#DIV/0!</v>
      </c>
      <c r="F21" s="110" t="e">
        <f>$D$28-INPUT!F21</f>
        <v>#DIV/0!</v>
      </c>
      <c r="G21" s="110" t="e">
        <f>$D$28-INPUT!G21</f>
        <v>#DIV/0!</v>
      </c>
      <c r="H21" s="110" t="e">
        <f>$D$28-INPUT!H21</f>
        <v>#DIV/0!</v>
      </c>
      <c r="I21" s="110" t="e">
        <f>$D$28-INPUT!I21</f>
        <v>#DIV/0!</v>
      </c>
      <c r="J21" s="110" t="e">
        <f>$D$28-INPUT!J21</f>
        <v>#DIV/0!</v>
      </c>
      <c r="K21" s="110" t="e">
        <f>$D$28-INPUT!K21</f>
        <v>#DIV/0!</v>
      </c>
      <c r="L21" s="110" t="e">
        <f>$D$28-INPUT!L21</f>
        <v>#DIV/0!</v>
      </c>
      <c r="M21" s="110" t="e">
        <f>$D$28-INPUT!M21</f>
        <v>#DIV/0!</v>
      </c>
      <c r="N21" s="110" t="e">
        <f>$D$28-INPUT!N21</f>
        <v>#DIV/0!</v>
      </c>
      <c r="O21" s="110" t="e">
        <f>$D$28-INPUT!O21</f>
        <v>#DIV/0!</v>
      </c>
      <c r="P21" s="110" t="e">
        <f>$D$28-INPUT!P21</f>
        <v>#DIV/0!</v>
      </c>
      <c r="Q21" s="110" t="e">
        <f>$D$28-INPUT!Q21</f>
        <v>#DIV/0!</v>
      </c>
      <c r="R21" s="110" t="e">
        <f>$D$28-INPUT!R21</f>
        <v>#DIV/0!</v>
      </c>
      <c r="S21" s="110" t="e">
        <f>$D$28-INPUT!S21</f>
        <v>#DIV/0!</v>
      </c>
      <c r="T21" s="190" t="e">
        <f>$D$28-INPUT!T21</f>
        <v>#DIV/0!</v>
      </c>
      <c r="U21" s="51"/>
      <c r="V21" s="3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</row>
    <row r="22" spans="1:41" ht="19.95" customHeight="1">
      <c r="A22" s="57"/>
      <c r="B22" s="55" t="s">
        <v>20</v>
      </c>
      <c r="C22" s="130" t="e">
        <f>$D$28-INPUT!C22</f>
        <v>#DIV/0!</v>
      </c>
      <c r="D22" s="110" t="e">
        <f>$D$28-INPUT!D22</f>
        <v>#DIV/0!</v>
      </c>
      <c r="E22" s="110" t="e">
        <f>$D$28-INPUT!E22</f>
        <v>#DIV/0!</v>
      </c>
      <c r="F22" s="110" t="e">
        <f>$D$28-INPUT!F22</f>
        <v>#DIV/0!</v>
      </c>
      <c r="G22" s="110" t="e">
        <f>$D$28-INPUT!G22</f>
        <v>#DIV/0!</v>
      </c>
      <c r="H22" s="110" t="e">
        <f>$D$28-INPUT!H22</f>
        <v>#DIV/0!</v>
      </c>
      <c r="I22" s="110" t="e">
        <f>$D$28-INPUT!I22</f>
        <v>#DIV/0!</v>
      </c>
      <c r="J22" s="110" t="e">
        <f>$D$28-INPUT!J22</f>
        <v>#DIV/0!</v>
      </c>
      <c r="K22" s="110" t="e">
        <f>$D$28-INPUT!K22</f>
        <v>#DIV/0!</v>
      </c>
      <c r="L22" s="110" t="e">
        <f>$D$28-INPUT!L22</f>
        <v>#DIV/0!</v>
      </c>
      <c r="M22" s="110" t="e">
        <f>$D$28-INPUT!M22</f>
        <v>#DIV/0!</v>
      </c>
      <c r="N22" s="110" t="e">
        <f>$D$28-INPUT!N22</f>
        <v>#DIV/0!</v>
      </c>
      <c r="O22" s="110" t="e">
        <f>$D$28-INPUT!O22</f>
        <v>#DIV/0!</v>
      </c>
      <c r="P22" s="110" t="e">
        <f>$D$28-INPUT!P22</f>
        <v>#DIV/0!</v>
      </c>
      <c r="Q22" s="110" t="e">
        <f>$D$28-INPUT!Q22</f>
        <v>#DIV/0!</v>
      </c>
      <c r="R22" s="110" t="e">
        <f>$D$28-INPUT!R22</f>
        <v>#DIV/0!</v>
      </c>
      <c r="S22" s="110" t="e">
        <f>$D$28-INPUT!S22</f>
        <v>#DIV/0!</v>
      </c>
      <c r="T22" s="190" t="e">
        <f>$D$28-INPUT!T22</f>
        <v>#DIV/0!</v>
      </c>
      <c r="U22" s="51"/>
      <c r="V22" s="3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</row>
    <row r="23" spans="1:41" ht="19.95" customHeight="1">
      <c r="A23" s="57"/>
      <c r="B23" s="55" t="s">
        <v>21</v>
      </c>
      <c r="C23" s="130" t="e">
        <f>$D$28-INPUT!C23</f>
        <v>#DIV/0!</v>
      </c>
      <c r="D23" s="110" t="e">
        <f>$D$28-INPUT!D23</f>
        <v>#DIV/0!</v>
      </c>
      <c r="E23" s="110" t="e">
        <f>$D$28-INPUT!E23</f>
        <v>#DIV/0!</v>
      </c>
      <c r="F23" s="110" t="e">
        <f>$D$28-INPUT!F23</f>
        <v>#DIV/0!</v>
      </c>
      <c r="G23" s="110" t="e">
        <f>$D$28-INPUT!G23</f>
        <v>#DIV/0!</v>
      </c>
      <c r="H23" s="110" t="e">
        <f>$D$28-INPUT!H23</f>
        <v>#DIV/0!</v>
      </c>
      <c r="I23" s="110" t="e">
        <f>$D$28-INPUT!I23</f>
        <v>#DIV/0!</v>
      </c>
      <c r="J23" s="110" t="e">
        <f>$D$28-INPUT!J23</f>
        <v>#DIV/0!</v>
      </c>
      <c r="K23" s="110" t="e">
        <f>$D$28-INPUT!K23</f>
        <v>#DIV/0!</v>
      </c>
      <c r="L23" s="110" t="e">
        <f>$D$28-INPUT!L23</f>
        <v>#DIV/0!</v>
      </c>
      <c r="M23" s="110" t="e">
        <f>$D$28-INPUT!M23</f>
        <v>#DIV/0!</v>
      </c>
      <c r="N23" s="110" t="e">
        <f>$D$28-INPUT!N23</f>
        <v>#DIV/0!</v>
      </c>
      <c r="O23" s="110" t="e">
        <f>$D$28-INPUT!O23</f>
        <v>#DIV/0!</v>
      </c>
      <c r="P23" s="110" t="e">
        <f>$D$28-INPUT!P23</f>
        <v>#DIV/0!</v>
      </c>
      <c r="Q23" s="110" t="e">
        <f>$D$28-INPUT!Q23</f>
        <v>#DIV/0!</v>
      </c>
      <c r="R23" s="110" t="e">
        <f>$D$28-INPUT!R23</f>
        <v>#DIV/0!</v>
      </c>
      <c r="S23" s="110" t="e">
        <f>$D$28-INPUT!S23</f>
        <v>#DIV/0!</v>
      </c>
      <c r="T23" s="190" t="e">
        <f>$D$28-INPUT!T23</f>
        <v>#DIV/0!</v>
      </c>
      <c r="U23" s="51"/>
      <c r="V23" s="3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</row>
    <row r="24" spans="1:41" ht="19.95" customHeight="1">
      <c r="A24" s="57"/>
      <c r="B24" s="55" t="s">
        <v>22</v>
      </c>
      <c r="C24" s="130" t="e">
        <f>$D$28-INPUT!C24</f>
        <v>#DIV/0!</v>
      </c>
      <c r="D24" s="110" t="e">
        <f>$D$28-INPUT!D24</f>
        <v>#DIV/0!</v>
      </c>
      <c r="E24" s="110" t="e">
        <f>$D$28-INPUT!E24</f>
        <v>#DIV/0!</v>
      </c>
      <c r="F24" s="110" t="e">
        <f>$D$28-INPUT!F24</f>
        <v>#DIV/0!</v>
      </c>
      <c r="G24" s="110" t="e">
        <f>$D$28-INPUT!G24</f>
        <v>#DIV/0!</v>
      </c>
      <c r="H24" s="110" t="e">
        <f>$D$28-INPUT!H24</f>
        <v>#DIV/0!</v>
      </c>
      <c r="I24" s="110" t="e">
        <f>$D$28-INPUT!I24</f>
        <v>#DIV/0!</v>
      </c>
      <c r="J24" s="110" t="e">
        <f>$D$28-INPUT!J24</f>
        <v>#DIV/0!</v>
      </c>
      <c r="K24" s="110" t="e">
        <f>$D$28-INPUT!K24</f>
        <v>#DIV/0!</v>
      </c>
      <c r="L24" s="110" t="e">
        <f>$D$28-INPUT!L24</f>
        <v>#DIV/0!</v>
      </c>
      <c r="M24" s="110" t="e">
        <f>$D$28-INPUT!M24</f>
        <v>#DIV/0!</v>
      </c>
      <c r="N24" s="110" t="e">
        <f>$D$28-INPUT!N24</f>
        <v>#DIV/0!</v>
      </c>
      <c r="O24" s="110" t="e">
        <f>$D$28-INPUT!O24</f>
        <v>#DIV/0!</v>
      </c>
      <c r="P24" s="110" t="e">
        <f>$D$28-INPUT!P24</f>
        <v>#DIV/0!</v>
      </c>
      <c r="Q24" s="110" t="e">
        <f>$D$28-INPUT!Q24</f>
        <v>#DIV/0!</v>
      </c>
      <c r="R24" s="110" t="e">
        <f>$D$28-INPUT!R24</f>
        <v>#DIV/0!</v>
      </c>
      <c r="S24" s="110" t="e">
        <f>$D$28-INPUT!S24</f>
        <v>#DIV/0!</v>
      </c>
      <c r="T24" s="190" t="e">
        <f>$D$28-INPUT!T24</f>
        <v>#DIV/0!</v>
      </c>
      <c r="U24" s="51"/>
      <c r="V24" s="3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</row>
    <row r="25" spans="1:41" ht="19.95" customHeight="1" thickBot="1">
      <c r="A25" s="57"/>
      <c r="B25" s="55" t="s">
        <v>23</v>
      </c>
      <c r="C25" s="131" t="e">
        <f>$D$28-INPUT!C25</f>
        <v>#DIV/0!</v>
      </c>
      <c r="D25" s="132" t="e">
        <f>$D$28-INPUT!D25</f>
        <v>#DIV/0!</v>
      </c>
      <c r="E25" s="132" t="e">
        <f>$D$28-INPUT!E25</f>
        <v>#DIV/0!</v>
      </c>
      <c r="F25" s="132" t="e">
        <f>$D$28-INPUT!F25</f>
        <v>#DIV/0!</v>
      </c>
      <c r="G25" s="132" t="e">
        <f>$D$28-INPUT!G25</f>
        <v>#DIV/0!</v>
      </c>
      <c r="H25" s="132" t="e">
        <f>$D$28-INPUT!H25</f>
        <v>#DIV/0!</v>
      </c>
      <c r="I25" s="132" t="e">
        <f>$D$28-INPUT!I25</f>
        <v>#DIV/0!</v>
      </c>
      <c r="J25" s="132" t="e">
        <f>$D$28-INPUT!J25</f>
        <v>#DIV/0!</v>
      </c>
      <c r="K25" s="132" t="e">
        <f>$D$28-INPUT!K25</f>
        <v>#DIV/0!</v>
      </c>
      <c r="L25" s="132" t="e">
        <f>$D$28-INPUT!L25</f>
        <v>#DIV/0!</v>
      </c>
      <c r="M25" s="132" t="e">
        <f>$D$28-INPUT!M25</f>
        <v>#DIV/0!</v>
      </c>
      <c r="N25" s="132" t="e">
        <f>$D$28-INPUT!N25</f>
        <v>#DIV/0!</v>
      </c>
      <c r="O25" s="132" t="e">
        <f>$D$28-INPUT!O25</f>
        <v>#DIV/0!</v>
      </c>
      <c r="P25" s="132" t="e">
        <f>$D$28-INPUT!P25</f>
        <v>#DIV/0!</v>
      </c>
      <c r="Q25" s="132" t="e">
        <f>$D$28-INPUT!Q25</f>
        <v>#DIV/0!</v>
      </c>
      <c r="R25" s="132" t="e">
        <f>$D$28-INPUT!R25</f>
        <v>#DIV/0!</v>
      </c>
      <c r="S25" s="132" t="e">
        <f>$D$28-INPUT!S25</f>
        <v>#DIV/0!</v>
      </c>
      <c r="T25" s="191" t="e">
        <f>$D$28-INPUT!T25</f>
        <v>#DIV/0!</v>
      </c>
      <c r="U25" s="56"/>
      <c r="V25" s="3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spans="1:41">
      <c r="A26" s="57"/>
      <c r="B26" s="118" t="s">
        <v>51</v>
      </c>
      <c r="C26" s="55" t="s">
        <v>6</v>
      </c>
      <c r="D26" s="55" t="s">
        <v>7</v>
      </c>
      <c r="E26" s="55" t="s">
        <v>8</v>
      </c>
      <c r="F26" s="55" t="s">
        <v>9</v>
      </c>
      <c r="G26" s="55" t="s">
        <v>10</v>
      </c>
      <c r="H26" s="55" t="s">
        <v>11</v>
      </c>
      <c r="I26" s="55" t="s">
        <v>12</v>
      </c>
      <c r="J26" s="55" t="s">
        <v>13</v>
      </c>
      <c r="K26" s="55" t="s">
        <v>14</v>
      </c>
      <c r="L26" s="55" t="s">
        <v>15</v>
      </c>
      <c r="M26" s="55" t="s">
        <v>16</v>
      </c>
      <c r="N26" s="55" t="s">
        <v>17</v>
      </c>
      <c r="O26" s="55" t="s">
        <v>18</v>
      </c>
      <c r="P26" s="55" t="s">
        <v>19</v>
      </c>
      <c r="Q26" s="55" t="s">
        <v>20</v>
      </c>
      <c r="R26" s="55" t="s">
        <v>21</v>
      </c>
      <c r="S26" s="55" t="s">
        <v>22</v>
      </c>
      <c r="T26" s="55" t="s">
        <v>23</v>
      </c>
      <c r="U26" s="124" t="s">
        <v>52</v>
      </c>
      <c r="V26" s="3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 spans="1:41" ht="16.2" thickBot="1">
      <c r="A27" s="57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1"/>
      <c r="V27" s="3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</row>
    <row r="28" spans="1:41" ht="21" customHeight="1" thickBot="1">
      <c r="A28" s="57"/>
      <c r="B28" s="210" t="s">
        <v>90</v>
      </c>
      <c r="C28" s="211"/>
      <c r="D28" s="125" t="e">
        <f>INPUT!M29</f>
        <v>#DIV/0!</v>
      </c>
      <c r="E28" s="1" t="s">
        <v>5</v>
      </c>
      <c r="F28" s="210" t="s">
        <v>27</v>
      </c>
      <c r="G28" s="211"/>
      <c r="H28" s="126">
        <f>COUNT(C8:T25)-M28-M29</f>
        <v>0</v>
      </c>
      <c r="I28" s="127" t="e">
        <f>H28/COUNT(C8:T25)</f>
        <v>#DIV/0!</v>
      </c>
      <c r="K28" s="210" t="s">
        <v>32</v>
      </c>
      <c r="L28" s="211"/>
      <c r="M28" s="111">
        <f>COUNTIF(C8:T25,"&lt;-"&amp;F6)</f>
        <v>0</v>
      </c>
      <c r="N28" s="91" t="e">
        <f>M28/COUNT(C8:T25)</f>
        <v>#DIV/0!</v>
      </c>
      <c r="O28" s="50"/>
      <c r="P28" s="50"/>
      <c r="Q28" s="50"/>
      <c r="R28" s="50"/>
      <c r="S28" s="50"/>
      <c r="U28" s="59"/>
      <c r="V28" s="6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</row>
    <row r="29" spans="1:41" ht="21" customHeight="1" thickBot="1">
      <c r="A29" s="57"/>
      <c r="B29" s="122"/>
      <c r="C29" s="122"/>
      <c r="D29" s="172"/>
      <c r="F29" s="122"/>
      <c r="G29" s="122"/>
      <c r="H29" s="173"/>
      <c r="I29" s="174"/>
      <c r="K29" s="210" t="s">
        <v>33</v>
      </c>
      <c r="L29" s="211"/>
      <c r="M29" s="112">
        <f>COUNTIF(C8:T25,"&gt;"&amp;F6)</f>
        <v>0</v>
      </c>
      <c r="N29" s="90" t="e">
        <f>M29/COUNT(C8:T25)</f>
        <v>#DIV/0!</v>
      </c>
      <c r="O29" s="50"/>
      <c r="P29" s="50"/>
      <c r="Q29" s="50"/>
      <c r="R29" s="50"/>
      <c r="S29" s="50"/>
      <c r="U29" s="59"/>
      <c r="V29" s="6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</row>
    <row r="30" spans="1:41" ht="16.2" thickBot="1">
      <c r="A30" s="57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1"/>
      <c r="V30" s="3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</row>
    <row r="31" spans="1:41" ht="26.4" customHeight="1" thickBot="1">
      <c r="A31" s="57"/>
      <c r="B31" s="216" t="str">
        <f>CONCATENATE("BSA Level Points calculated from baseline ± ",F6," mm (out of 30) for WHOLE AREA")</f>
        <v>BSA Level Points calculated from baseline ± 4 mm (out of 30) for WHOLE AREA</v>
      </c>
      <c r="C31" s="217"/>
      <c r="D31" s="217"/>
      <c r="E31" s="217"/>
      <c r="F31" s="217"/>
      <c r="G31" s="217"/>
      <c r="H31" s="217"/>
      <c r="I31" s="217"/>
      <c r="J31" s="217"/>
      <c r="K31" s="217"/>
      <c r="L31" s="217"/>
      <c r="M31" s="217"/>
      <c r="N31" s="217"/>
      <c r="O31" s="218"/>
      <c r="P31" s="212" t="e">
        <f>I28*30</f>
        <v>#DIV/0!</v>
      </c>
      <c r="Q31" s="213"/>
      <c r="R31" s="50"/>
      <c r="S31" s="50"/>
      <c r="T31" s="88"/>
      <c r="U31" s="51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</row>
    <row r="32" spans="1:41" ht="23.4" customHeight="1">
      <c r="A32" s="113"/>
      <c r="B32" s="6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64"/>
      <c r="S32" s="64"/>
      <c r="T32" s="115"/>
      <c r="U32" s="65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</row>
    <row r="33" spans="1:4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</row>
    <row r="34" spans="1:4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</row>
    <row r="35" spans="1:4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spans="1:4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</row>
    <row r="37" spans="1:4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1:4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spans="1:4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</row>
    <row r="40" spans="1:4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</row>
    <row r="41" spans="1: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</row>
    <row r="42" spans="1:4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</row>
    <row r="43" spans="1:4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</row>
    <row r="44" spans="1:4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</row>
    <row r="45" spans="1:4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</row>
    <row r="46" spans="1:4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</row>
    <row r="47" spans="1:4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</row>
    <row r="48" spans="1:4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</row>
    <row r="49" spans="1:4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spans="1:4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</sheetData>
  <sheetProtection algorithmName="SHA-512" hashValue="Qc99o/Jp/Nn60bgINsF0K46bWGJMlzBSFQAGswDOGlTUz0snbPX8cA3Qbl0wNYNtUaWfIJomoIp1Gszt60xVUg==" saltValue="g3Uy5dmdMt3gAUZqMdv2bA==" spinCount="100000" sheet="1" objects="1" scenarios="1"/>
  <mergeCells count="11">
    <mergeCell ref="P31:Q31"/>
    <mergeCell ref="B6:E6"/>
    <mergeCell ref="K28:L28"/>
    <mergeCell ref="K29:L29"/>
    <mergeCell ref="B31:O31"/>
    <mergeCell ref="D4:H4"/>
    <mergeCell ref="D3:H3"/>
    <mergeCell ref="M3:Q3"/>
    <mergeCell ref="M4:Q4"/>
    <mergeCell ref="B28:C28"/>
    <mergeCell ref="F28:G28"/>
  </mergeCells>
  <phoneticPr fontId="35" type="noConversion"/>
  <conditionalFormatting sqref="C8:T25">
    <cfRule type="cellIs" dxfId="8" priority="1" operator="between">
      <formula>-$F$6</formula>
      <formula>$F$6</formula>
    </cfRule>
    <cfRule type="cellIs" dxfId="7" priority="3" operator="lessThan">
      <formula>-$F$6</formula>
    </cfRule>
    <cfRule type="cellIs" dxfId="6" priority="4" operator="greaterThan">
      <formula>$F$6</formula>
    </cfRule>
  </conditionalFormatting>
  <printOptions horizontalCentered="1" verticalCentered="1"/>
  <pageMargins left="0.39370078740157483" right="0.39370078740157483" top="0.39370078740157483" bottom="0.39370078740157483" header="0.31496062992125984" footer="0.11811023622047245"/>
  <pageSetup paperSize="9" scale="86" orientation="landscape" horizontalDpi="4294967293" verticalDpi="0" r:id="rId1"/>
  <headerFooter>
    <oddFooter>&amp;L&amp;F&amp;C&amp;A&amp;R&amp;D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9120E-34EC-476A-A364-E700F7AF2AB6}">
  <sheetPr>
    <pageSetUpPr fitToPage="1"/>
  </sheetPr>
  <dimension ref="A1:AO88"/>
  <sheetViews>
    <sheetView zoomScale="85" zoomScaleNormal="85" workbookViewId="0">
      <selection activeCell="F6" sqref="F6"/>
    </sheetView>
  </sheetViews>
  <sheetFormatPr defaultRowHeight="21" customHeight="1"/>
  <cols>
    <col min="1" max="1" width="5.796875" style="1" customWidth="1"/>
    <col min="2" max="2" width="6.09765625" style="1" customWidth="1"/>
    <col min="3" max="3" width="6" style="1" customWidth="1"/>
    <col min="4" max="4" width="6.09765625" style="1" customWidth="1"/>
    <col min="5" max="19" width="6.19921875" style="1" customWidth="1"/>
    <col min="20" max="20" width="6.5" style="1" customWidth="1"/>
    <col min="21" max="21" width="7.59765625" style="1" customWidth="1"/>
    <col min="22" max="22" width="6.19921875" style="1" customWidth="1"/>
    <col min="23" max="16384" width="8.796875" style="1"/>
  </cols>
  <sheetData>
    <row r="1" spans="1:41" ht="21" customHeight="1">
      <c r="A1" s="40"/>
      <c r="B1" s="41" t="str">
        <f>INPUT!B1</f>
        <v>BowlsSA  Green Levels Points - Revision 6A2 for 35 to 37 m greens, 2m spacing (18x18)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  <c r="N1" s="42"/>
      <c r="O1" s="43"/>
      <c r="P1" s="42"/>
      <c r="Q1" s="42"/>
      <c r="R1" s="42"/>
      <c r="S1" s="41" t="s">
        <v>104</v>
      </c>
      <c r="T1" s="44"/>
      <c r="U1" s="45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ht="21" customHeight="1">
      <c r="A2" s="188"/>
      <c r="B2" s="135" t="s">
        <v>82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7"/>
      <c r="S2" s="137"/>
      <c r="T2" s="137"/>
      <c r="U2" s="187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21" customHeight="1">
      <c r="A3" s="57"/>
      <c r="B3" s="49" t="s">
        <v>1</v>
      </c>
      <c r="C3" s="49"/>
      <c r="D3" s="204">
        <f>INPUT!D3</f>
        <v>0</v>
      </c>
      <c r="E3" s="205"/>
      <c r="F3" s="205"/>
      <c r="G3" s="205"/>
      <c r="H3" s="206"/>
      <c r="J3" s="49" t="s">
        <v>4</v>
      </c>
      <c r="K3" s="50"/>
      <c r="M3" s="244">
        <f>INPUT!L3</f>
        <v>0</v>
      </c>
      <c r="N3" s="245"/>
      <c r="O3" s="245"/>
      <c r="P3" s="245"/>
      <c r="Q3" s="246"/>
      <c r="R3" s="169"/>
      <c r="S3" s="49"/>
      <c r="T3" s="50"/>
      <c r="U3" s="51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21" customHeight="1">
      <c r="A4" s="57"/>
      <c r="B4" s="49" t="s">
        <v>3</v>
      </c>
      <c r="C4" s="50"/>
      <c r="D4" s="204">
        <f>INPUT!D4</f>
        <v>0</v>
      </c>
      <c r="E4" s="205"/>
      <c r="F4" s="205"/>
      <c r="G4" s="205"/>
      <c r="H4" s="206"/>
      <c r="I4" s="50"/>
      <c r="J4" s="49" t="s">
        <v>2</v>
      </c>
      <c r="K4" s="49"/>
      <c r="M4" s="207">
        <f>INPUT!L4</f>
        <v>0</v>
      </c>
      <c r="N4" s="208"/>
      <c r="O4" s="208"/>
      <c r="P4" s="208"/>
      <c r="Q4" s="209"/>
      <c r="R4" s="169"/>
      <c r="S4" s="49"/>
      <c r="T4" s="50"/>
      <c r="U4" s="51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ht="21" customHeight="1" thickBot="1">
      <c r="A5" s="57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49"/>
      <c r="R5" s="49"/>
      <c r="S5" s="49"/>
      <c r="T5" s="50"/>
      <c r="U5" s="59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1" ht="21" customHeight="1" thickBot="1">
      <c r="A6" s="57"/>
      <c r="B6" s="170" t="s">
        <v>88</v>
      </c>
      <c r="F6" s="171">
        <v>4</v>
      </c>
      <c r="G6" s="169" t="s">
        <v>5</v>
      </c>
      <c r="H6" s="169"/>
      <c r="I6" s="52"/>
      <c r="J6" s="88" t="s">
        <v>26</v>
      </c>
      <c r="K6" s="72" t="s">
        <v>47</v>
      </c>
      <c r="L6" s="106" t="s">
        <v>85</v>
      </c>
      <c r="M6" s="107" t="s">
        <v>54</v>
      </c>
      <c r="N6" s="168" t="s">
        <v>87</v>
      </c>
      <c r="O6" s="74" t="s">
        <v>48</v>
      </c>
      <c r="P6" s="108" t="s">
        <v>86</v>
      </c>
      <c r="Q6" s="169"/>
      <c r="R6" s="169"/>
      <c r="S6" s="169"/>
      <c r="T6" s="52"/>
      <c r="U6" s="59"/>
      <c r="V6" s="3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</row>
    <row r="7" spans="1:41" ht="21" customHeight="1" thickBot="1">
      <c r="A7" s="57"/>
      <c r="B7" s="118" t="s">
        <v>50</v>
      </c>
      <c r="C7" s="54"/>
      <c r="D7" s="54"/>
      <c r="E7" s="54"/>
      <c r="F7" s="54"/>
      <c r="G7" s="54"/>
      <c r="H7" s="54"/>
      <c r="I7" s="54"/>
      <c r="J7" s="54"/>
      <c r="K7" s="109"/>
      <c r="L7" s="50"/>
      <c r="M7" s="50"/>
      <c r="N7" s="50"/>
      <c r="O7" s="50"/>
      <c r="P7" s="50"/>
      <c r="Q7" s="50"/>
      <c r="R7" s="50"/>
      <c r="S7" s="50"/>
      <c r="U7" s="124" t="s">
        <v>49</v>
      </c>
      <c r="V7" s="3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1" ht="21" customHeight="1">
      <c r="A8" s="57"/>
      <c r="B8" s="55" t="s">
        <v>6</v>
      </c>
      <c r="C8" s="175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7"/>
      <c r="U8" s="70"/>
      <c r="V8" s="4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1" ht="21" customHeight="1">
      <c r="A9" s="57"/>
      <c r="B9" s="55" t="s">
        <v>7</v>
      </c>
      <c r="C9" s="178"/>
      <c r="D9" s="110" t="e">
        <f>$D$28-INPUT!D9</f>
        <v>#DIV/0!</v>
      </c>
      <c r="E9" s="110" t="e">
        <f>$D$28-INPUT!E9</f>
        <v>#DIV/0!</v>
      </c>
      <c r="F9" s="110" t="e">
        <f>$D$28-INPUT!F9</f>
        <v>#DIV/0!</v>
      </c>
      <c r="G9" s="110" t="e">
        <f>$D$28-INPUT!G9</f>
        <v>#DIV/0!</v>
      </c>
      <c r="H9" s="110" t="e">
        <f>$D$28-INPUT!H9</f>
        <v>#DIV/0!</v>
      </c>
      <c r="I9" s="110" t="e">
        <f>$D$28-INPUT!I9</f>
        <v>#DIV/0!</v>
      </c>
      <c r="J9" s="110" t="e">
        <f>$D$28-INPUT!J9</f>
        <v>#DIV/0!</v>
      </c>
      <c r="K9" s="110" t="e">
        <f>$D$28-INPUT!K9</f>
        <v>#DIV/0!</v>
      </c>
      <c r="L9" s="110" t="e">
        <f>$D$28-INPUT!L9</f>
        <v>#DIV/0!</v>
      </c>
      <c r="M9" s="110" t="e">
        <f>$D$28-INPUT!M9</f>
        <v>#DIV/0!</v>
      </c>
      <c r="N9" s="110" t="e">
        <f>$D$28-INPUT!N9</f>
        <v>#DIV/0!</v>
      </c>
      <c r="O9" s="110" t="e">
        <f>$D$28-INPUT!O9</f>
        <v>#DIV/0!</v>
      </c>
      <c r="P9" s="110" t="e">
        <f>$D$28-INPUT!P9</f>
        <v>#DIV/0!</v>
      </c>
      <c r="Q9" s="110" t="e">
        <f>$D$28-INPUT!Q9</f>
        <v>#DIV/0!</v>
      </c>
      <c r="R9" s="110" t="e">
        <f>$D$28-INPUT!R9</f>
        <v>#DIV/0!</v>
      </c>
      <c r="S9" s="110" t="e">
        <f>$D$28-INPUT!S9</f>
        <v>#DIV/0!</v>
      </c>
      <c r="T9" s="179"/>
      <c r="U9" s="56"/>
      <c r="V9" s="3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 ht="21" customHeight="1">
      <c r="A10" s="57"/>
      <c r="B10" s="55" t="s">
        <v>8</v>
      </c>
      <c r="C10" s="178"/>
      <c r="D10" s="110" t="e">
        <f>$D$28-INPUT!D10</f>
        <v>#DIV/0!</v>
      </c>
      <c r="E10" s="110" t="e">
        <f>$D$28-INPUT!E10</f>
        <v>#DIV/0!</v>
      </c>
      <c r="F10" s="110" t="e">
        <f>$D$28-INPUT!F10</f>
        <v>#DIV/0!</v>
      </c>
      <c r="G10" s="110" t="e">
        <f>$D$28-INPUT!G10</f>
        <v>#DIV/0!</v>
      </c>
      <c r="H10" s="110" t="e">
        <f>$D$28-INPUT!H10</f>
        <v>#DIV/0!</v>
      </c>
      <c r="I10" s="110" t="e">
        <f>$D$28-INPUT!I10</f>
        <v>#DIV/0!</v>
      </c>
      <c r="J10" s="110" t="e">
        <f>$D$28-INPUT!J10</f>
        <v>#DIV/0!</v>
      </c>
      <c r="K10" s="110" t="e">
        <f>$D$28-INPUT!K10</f>
        <v>#DIV/0!</v>
      </c>
      <c r="L10" s="110" t="e">
        <f>$D$28-INPUT!L10</f>
        <v>#DIV/0!</v>
      </c>
      <c r="M10" s="110" t="e">
        <f>$D$28-INPUT!M10</f>
        <v>#DIV/0!</v>
      </c>
      <c r="N10" s="110" t="e">
        <f>$D$28-INPUT!N10</f>
        <v>#DIV/0!</v>
      </c>
      <c r="O10" s="110" t="e">
        <f>$D$28-INPUT!O10</f>
        <v>#DIV/0!</v>
      </c>
      <c r="P10" s="110" t="e">
        <f>$D$28-INPUT!P10</f>
        <v>#DIV/0!</v>
      </c>
      <c r="Q10" s="110" t="e">
        <f>$D$28-INPUT!Q10</f>
        <v>#DIV/0!</v>
      </c>
      <c r="R10" s="110" t="e">
        <f>$D$28-INPUT!R10</f>
        <v>#DIV/0!</v>
      </c>
      <c r="S10" s="110" t="e">
        <f>$D$28-INPUT!S10</f>
        <v>#DIV/0!</v>
      </c>
      <c r="T10" s="179"/>
      <c r="U10" s="51"/>
      <c r="V10" s="3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 ht="21" customHeight="1">
      <c r="A11" s="57"/>
      <c r="B11" s="55" t="s">
        <v>9</v>
      </c>
      <c r="C11" s="178"/>
      <c r="D11" s="110" t="e">
        <f>$D$28-INPUT!D11</f>
        <v>#DIV/0!</v>
      </c>
      <c r="E11" s="110" t="e">
        <f>$D$28-INPUT!E11</f>
        <v>#DIV/0!</v>
      </c>
      <c r="F11" s="110" t="e">
        <f>$D$28-INPUT!F11</f>
        <v>#DIV/0!</v>
      </c>
      <c r="G11" s="110" t="e">
        <f>$D$28-INPUT!G11</f>
        <v>#DIV/0!</v>
      </c>
      <c r="H11" s="110" t="e">
        <f>$D$28-INPUT!H11</f>
        <v>#DIV/0!</v>
      </c>
      <c r="I11" s="110" t="e">
        <f>$D$28-INPUT!I11</f>
        <v>#DIV/0!</v>
      </c>
      <c r="J11" s="110" t="e">
        <f>$D$28-INPUT!J11</f>
        <v>#DIV/0!</v>
      </c>
      <c r="K11" s="110" t="e">
        <f>$D$28-INPUT!K11</f>
        <v>#DIV/0!</v>
      </c>
      <c r="L11" s="110" t="e">
        <f>$D$28-INPUT!L11</f>
        <v>#DIV/0!</v>
      </c>
      <c r="M11" s="110" t="e">
        <f>$D$28-INPUT!M11</f>
        <v>#DIV/0!</v>
      </c>
      <c r="N11" s="110" t="e">
        <f>$D$28-INPUT!N11</f>
        <v>#DIV/0!</v>
      </c>
      <c r="O11" s="110" t="e">
        <f>$D$28-INPUT!O11</f>
        <v>#DIV/0!</v>
      </c>
      <c r="P11" s="110" t="e">
        <f>$D$28-INPUT!P11</f>
        <v>#DIV/0!</v>
      </c>
      <c r="Q11" s="110" t="e">
        <f>$D$28-INPUT!Q11</f>
        <v>#DIV/0!</v>
      </c>
      <c r="R11" s="110" t="e">
        <f>$D$28-INPUT!R11</f>
        <v>#DIV/0!</v>
      </c>
      <c r="S11" s="110" t="e">
        <f>$D$28-INPUT!S11</f>
        <v>#DIV/0!</v>
      </c>
      <c r="T11" s="179"/>
      <c r="U11" s="51"/>
      <c r="V11" s="3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spans="1:41" ht="21" customHeight="1">
      <c r="A12" s="57"/>
      <c r="B12" s="55" t="s">
        <v>10</v>
      </c>
      <c r="C12" s="178"/>
      <c r="D12" s="110" t="e">
        <f>$D$28-INPUT!D12</f>
        <v>#DIV/0!</v>
      </c>
      <c r="E12" s="110" t="e">
        <f>$D$28-INPUT!E12</f>
        <v>#DIV/0!</v>
      </c>
      <c r="F12" s="110" t="e">
        <f>$D$28-INPUT!F12</f>
        <v>#DIV/0!</v>
      </c>
      <c r="G12" s="110" t="e">
        <f>$D$28-INPUT!G12</f>
        <v>#DIV/0!</v>
      </c>
      <c r="H12" s="110" t="e">
        <f>$D$28-INPUT!H12</f>
        <v>#DIV/0!</v>
      </c>
      <c r="I12" s="110" t="e">
        <f>$D$28-INPUT!I12</f>
        <v>#DIV/0!</v>
      </c>
      <c r="J12" s="110" t="e">
        <f>$D$28-INPUT!J12</f>
        <v>#DIV/0!</v>
      </c>
      <c r="K12" s="110" t="e">
        <f>$D$28-INPUT!K12</f>
        <v>#DIV/0!</v>
      </c>
      <c r="L12" s="110" t="e">
        <f>$D$28-INPUT!L12</f>
        <v>#DIV/0!</v>
      </c>
      <c r="M12" s="110" t="e">
        <f>$D$28-INPUT!M12</f>
        <v>#DIV/0!</v>
      </c>
      <c r="N12" s="110" t="e">
        <f>$D$28-INPUT!N12</f>
        <v>#DIV/0!</v>
      </c>
      <c r="O12" s="110" t="e">
        <f>$D$28-INPUT!O12</f>
        <v>#DIV/0!</v>
      </c>
      <c r="P12" s="110" t="e">
        <f>$D$28-INPUT!P12</f>
        <v>#DIV/0!</v>
      </c>
      <c r="Q12" s="110" t="e">
        <f>$D$28-INPUT!Q12</f>
        <v>#DIV/0!</v>
      </c>
      <c r="R12" s="110" t="e">
        <f>$D$28-INPUT!R12</f>
        <v>#DIV/0!</v>
      </c>
      <c r="S12" s="110" t="e">
        <f>$D$28-INPUT!S12</f>
        <v>#DIV/0!</v>
      </c>
      <c r="T12" s="179"/>
      <c r="U12" s="56"/>
      <c r="V12" s="3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41" ht="21" customHeight="1">
      <c r="A13" s="57"/>
      <c r="B13" s="55" t="s">
        <v>11</v>
      </c>
      <c r="C13" s="178"/>
      <c r="D13" s="110" t="e">
        <f>$D$28-INPUT!D13</f>
        <v>#DIV/0!</v>
      </c>
      <c r="E13" s="110" t="e">
        <f>$D$28-INPUT!E13</f>
        <v>#DIV/0!</v>
      </c>
      <c r="F13" s="110" t="e">
        <f>$D$28-INPUT!F13</f>
        <v>#DIV/0!</v>
      </c>
      <c r="G13" s="110" t="e">
        <f>$D$28-INPUT!G13</f>
        <v>#DIV/0!</v>
      </c>
      <c r="H13" s="110" t="e">
        <f>$D$28-INPUT!H13</f>
        <v>#DIV/0!</v>
      </c>
      <c r="I13" s="110" t="e">
        <f>$D$28-INPUT!I13</f>
        <v>#DIV/0!</v>
      </c>
      <c r="J13" s="110" t="e">
        <f>$D$28-INPUT!J13</f>
        <v>#DIV/0!</v>
      </c>
      <c r="K13" s="110" t="e">
        <f>$D$28-INPUT!K13</f>
        <v>#DIV/0!</v>
      </c>
      <c r="L13" s="110" t="e">
        <f>$D$28-INPUT!L13</f>
        <v>#DIV/0!</v>
      </c>
      <c r="M13" s="110" t="e">
        <f>$D$28-INPUT!M13</f>
        <v>#DIV/0!</v>
      </c>
      <c r="N13" s="110" t="e">
        <f>$D$28-INPUT!N13</f>
        <v>#DIV/0!</v>
      </c>
      <c r="O13" s="110" t="e">
        <f>$D$28-INPUT!O13</f>
        <v>#DIV/0!</v>
      </c>
      <c r="P13" s="110" t="e">
        <f>$D$28-INPUT!P13</f>
        <v>#DIV/0!</v>
      </c>
      <c r="Q13" s="110" t="e">
        <f>$D$28-INPUT!Q13</f>
        <v>#DIV/0!</v>
      </c>
      <c r="R13" s="110" t="e">
        <f>$D$28-INPUT!R13</f>
        <v>#DIV/0!</v>
      </c>
      <c r="S13" s="110" t="e">
        <f>$D$28-INPUT!S13</f>
        <v>#DIV/0!</v>
      </c>
      <c r="T13" s="179"/>
      <c r="U13" s="51"/>
      <c r="V13" s="4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41" ht="21" customHeight="1">
      <c r="A14" s="57"/>
      <c r="B14" s="55" t="s">
        <v>12</v>
      </c>
      <c r="C14" s="178"/>
      <c r="D14" s="110" t="e">
        <f>$D$28-INPUT!D14</f>
        <v>#DIV/0!</v>
      </c>
      <c r="E14" s="110" t="e">
        <f>$D$28-INPUT!E14</f>
        <v>#DIV/0!</v>
      </c>
      <c r="F14" s="110" t="e">
        <f>$D$28-INPUT!F14</f>
        <v>#DIV/0!</v>
      </c>
      <c r="G14" s="110" t="e">
        <f>$D$28-INPUT!G14</f>
        <v>#DIV/0!</v>
      </c>
      <c r="H14" s="110" t="e">
        <f>$D$28-INPUT!H14</f>
        <v>#DIV/0!</v>
      </c>
      <c r="I14" s="110" t="e">
        <f>$D$28-INPUT!I14</f>
        <v>#DIV/0!</v>
      </c>
      <c r="J14" s="110" t="e">
        <f>$D$28-INPUT!J14</f>
        <v>#DIV/0!</v>
      </c>
      <c r="K14" s="110" t="e">
        <f>$D$28-INPUT!K14</f>
        <v>#DIV/0!</v>
      </c>
      <c r="L14" s="110" t="e">
        <f>$D$28-INPUT!L14</f>
        <v>#DIV/0!</v>
      </c>
      <c r="M14" s="110" t="e">
        <f>$D$28-INPUT!M14</f>
        <v>#DIV/0!</v>
      </c>
      <c r="N14" s="110" t="e">
        <f>$D$28-INPUT!N14</f>
        <v>#DIV/0!</v>
      </c>
      <c r="O14" s="110" t="e">
        <f>$D$28-INPUT!O14</f>
        <v>#DIV/0!</v>
      </c>
      <c r="P14" s="110" t="e">
        <f>$D$28-INPUT!P14</f>
        <v>#DIV/0!</v>
      </c>
      <c r="Q14" s="110" t="e">
        <f>$D$28-INPUT!Q14</f>
        <v>#DIV/0!</v>
      </c>
      <c r="R14" s="110" t="e">
        <f>$D$28-INPUT!R14</f>
        <v>#DIV/0!</v>
      </c>
      <c r="S14" s="110" t="e">
        <f>$D$28-INPUT!S14</f>
        <v>#DIV/0!</v>
      </c>
      <c r="T14" s="179"/>
      <c r="U14" s="51"/>
      <c r="V14" s="3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41" ht="21" customHeight="1">
      <c r="A15" s="57"/>
      <c r="B15" s="55" t="s">
        <v>13</v>
      </c>
      <c r="C15" s="178"/>
      <c r="D15" s="110" t="e">
        <f>$D$28-INPUT!D15</f>
        <v>#DIV/0!</v>
      </c>
      <c r="E15" s="110" t="e">
        <f>$D$28-INPUT!E15</f>
        <v>#DIV/0!</v>
      </c>
      <c r="F15" s="110" t="e">
        <f>$D$28-INPUT!F15</f>
        <v>#DIV/0!</v>
      </c>
      <c r="G15" s="110" t="e">
        <f>$D$28-INPUT!G15</f>
        <v>#DIV/0!</v>
      </c>
      <c r="H15" s="110" t="e">
        <f>$D$28-INPUT!H15</f>
        <v>#DIV/0!</v>
      </c>
      <c r="I15" s="110" t="e">
        <f>$D$28-INPUT!I15</f>
        <v>#DIV/0!</v>
      </c>
      <c r="J15" s="110" t="e">
        <f>$D$28-INPUT!J15</f>
        <v>#DIV/0!</v>
      </c>
      <c r="K15" s="110" t="e">
        <f>$D$28-INPUT!K15</f>
        <v>#DIV/0!</v>
      </c>
      <c r="L15" s="110" t="e">
        <f>$D$28-INPUT!L15</f>
        <v>#DIV/0!</v>
      </c>
      <c r="M15" s="110" t="e">
        <f>$D$28-INPUT!M15</f>
        <v>#DIV/0!</v>
      </c>
      <c r="N15" s="110" t="e">
        <f>$D$28-INPUT!N15</f>
        <v>#DIV/0!</v>
      </c>
      <c r="O15" s="110" t="e">
        <f>$D$28-INPUT!O15</f>
        <v>#DIV/0!</v>
      </c>
      <c r="P15" s="110" t="e">
        <f>$D$28-INPUT!P15</f>
        <v>#DIV/0!</v>
      </c>
      <c r="Q15" s="110" t="e">
        <f>$D$28-INPUT!Q15</f>
        <v>#DIV/0!</v>
      </c>
      <c r="R15" s="110" t="e">
        <f>$D$28-INPUT!R15</f>
        <v>#DIV/0!</v>
      </c>
      <c r="S15" s="110" t="e">
        <f>$D$28-INPUT!S15</f>
        <v>#DIV/0!</v>
      </c>
      <c r="T15" s="179"/>
      <c r="U15" s="51"/>
      <c r="V15" s="3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41" ht="21" customHeight="1">
      <c r="A16" s="57"/>
      <c r="B16" s="55" t="s">
        <v>14</v>
      </c>
      <c r="C16" s="178"/>
      <c r="D16" s="110" t="e">
        <f>$D$28-INPUT!D16</f>
        <v>#DIV/0!</v>
      </c>
      <c r="E16" s="110" t="e">
        <f>$D$28-INPUT!E16</f>
        <v>#DIV/0!</v>
      </c>
      <c r="F16" s="110" t="e">
        <f>$D$28-INPUT!F16</f>
        <v>#DIV/0!</v>
      </c>
      <c r="G16" s="110" t="e">
        <f>$D$28-INPUT!G16</f>
        <v>#DIV/0!</v>
      </c>
      <c r="H16" s="110" t="e">
        <f>$D$28-INPUT!H16</f>
        <v>#DIV/0!</v>
      </c>
      <c r="I16" s="110" t="e">
        <f>$D$28-INPUT!I16</f>
        <v>#DIV/0!</v>
      </c>
      <c r="J16" s="110" t="e">
        <f>$D$28-INPUT!J16</f>
        <v>#DIV/0!</v>
      </c>
      <c r="K16" s="110" t="e">
        <f>$D$28-INPUT!K16</f>
        <v>#DIV/0!</v>
      </c>
      <c r="L16" s="110" t="e">
        <f>$D$28-INPUT!L16</f>
        <v>#DIV/0!</v>
      </c>
      <c r="M16" s="110" t="e">
        <f>$D$28-INPUT!M16</f>
        <v>#DIV/0!</v>
      </c>
      <c r="N16" s="110" t="e">
        <f>$D$28-INPUT!N16</f>
        <v>#DIV/0!</v>
      </c>
      <c r="O16" s="110" t="e">
        <f>$D$28-INPUT!O16</f>
        <v>#DIV/0!</v>
      </c>
      <c r="P16" s="110" t="e">
        <f>$D$28-INPUT!P16</f>
        <v>#DIV/0!</v>
      </c>
      <c r="Q16" s="110" t="e">
        <f>$D$28-INPUT!Q16</f>
        <v>#DIV/0!</v>
      </c>
      <c r="R16" s="110" t="e">
        <f>$D$28-INPUT!R16</f>
        <v>#DIV/0!</v>
      </c>
      <c r="S16" s="110" t="e">
        <f>$D$28-INPUT!S16</f>
        <v>#DIV/0!</v>
      </c>
      <c r="T16" s="179"/>
      <c r="U16" s="83"/>
      <c r="V16" s="5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</row>
    <row r="17" spans="1:41" ht="21" customHeight="1">
      <c r="A17" s="57"/>
      <c r="B17" s="55" t="s">
        <v>15</v>
      </c>
      <c r="C17" s="178"/>
      <c r="D17" s="110" t="e">
        <f>$D$28-INPUT!D17</f>
        <v>#DIV/0!</v>
      </c>
      <c r="E17" s="110" t="e">
        <f>$D$28-INPUT!E17</f>
        <v>#DIV/0!</v>
      </c>
      <c r="F17" s="110" t="e">
        <f>$D$28-INPUT!F17</f>
        <v>#DIV/0!</v>
      </c>
      <c r="G17" s="110" t="e">
        <f>$D$28-INPUT!G17</f>
        <v>#DIV/0!</v>
      </c>
      <c r="H17" s="110" t="e">
        <f>$D$28-INPUT!H17</f>
        <v>#DIV/0!</v>
      </c>
      <c r="I17" s="110" t="e">
        <f>$D$28-INPUT!I17</f>
        <v>#DIV/0!</v>
      </c>
      <c r="J17" s="110" t="e">
        <f>$D$28-INPUT!J17</f>
        <v>#DIV/0!</v>
      </c>
      <c r="K17" s="110" t="e">
        <f>$D$28-INPUT!K17</f>
        <v>#DIV/0!</v>
      </c>
      <c r="L17" s="110" t="e">
        <f>$D$28-INPUT!L17</f>
        <v>#DIV/0!</v>
      </c>
      <c r="M17" s="110" t="e">
        <f>$D$28-INPUT!M17</f>
        <v>#DIV/0!</v>
      </c>
      <c r="N17" s="110" t="e">
        <f>$D$28-INPUT!N17</f>
        <v>#DIV/0!</v>
      </c>
      <c r="O17" s="110" t="e">
        <f>$D$28-INPUT!O17</f>
        <v>#DIV/0!</v>
      </c>
      <c r="P17" s="110" t="e">
        <f>$D$28-INPUT!P17</f>
        <v>#DIV/0!</v>
      </c>
      <c r="Q17" s="110" t="e">
        <f>$D$28-INPUT!Q17</f>
        <v>#DIV/0!</v>
      </c>
      <c r="R17" s="110" t="e">
        <f>$D$28-INPUT!R17</f>
        <v>#DIV/0!</v>
      </c>
      <c r="S17" s="110" t="e">
        <f>$D$28-INPUT!S17</f>
        <v>#DIV/0!</v>
      </c>
      <c r="T17" s="179"/>
      <c r="U17" s="51"/>
      <c r="V17" s="3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</row>
    <row r="18" spans="1:41" ht="21" customHeight="1">
      <c r="A18" s="57"/>
      <c r="B18" s="55" t="s">
        <v>16</v>
      </c>
      <c r="C18" s="178"/>
      <c r="D18" s="110" t="e">
        <f>$D$28-INPUT!D18</f>
        <v>#DIV/0!</v>
      </c>
      <c r="E18" s="110" t="e">
        <f>$D$28-INPUT!E18</f>
        <v>#DIV/0!</v>
      </c>
      <c r="F18" s="110" t="e">
        <f>$D$28-INPUT!F18</f>
        <v>#DIV/0!</v>
      </c>
      <c r="G18" s="110" t="e">
        <f>$D$28-INPUT!G18</f>
        <v>#DIV/0!</v>
      </c>
      <c r="H18" s="110" t="e">
        <f>$D$28-INPUT!H18</f>
        <v>#DIV/0!</v>
      </c>
      <c r="I18" s="110" t="e">
        <f>$D$28-INPUT!I18</f>
        <v>#DIV/0!</v>
      </c>
      <c r="J18" s="110" t="e">
        <f>$D$28-INPUT!J18</f>
        <v>#DIV/0!</v>
      </c>
      <c r="K18" s="110" t="e">
        <f>$D$28-INPUT!K18</f>
        <v>#DIV/0!</v>
      </c>
      <c r="L18" s="110" t="e">
        <f>$D$28-INPUT!L18</f>
        <v>#DIV/0!</v>
      </c>
      <c r="M18" s="110" t="e">
        <f>$D$28-INPUT!M18</f>
        <v>#DIV/0!</v>
      </c>
      <c r="N18" s="110" t="e">
        <f>$D$28-INPUT!N18</f>
        <v>#DIV/0!</v>
      </c>
      <c r="O18" s="110" t="e">
        <f>$D$28-INPUT!O18</f>
        <v>#DIV/0!</v>
      </c>
      <c r="P18" s="110" t="e">
        <f>$D$28-INPUT!P18</f>
        <v>#DIV/0!</v>
      </c>
      <c r="Q18" s="110" t="e">
        <f>$D$28-INPUT!Q18</f>
        <v>#DIV/0!</v>
      </c>
      <c r="R18" s="110" t="e">
        <f>$D$28-INPUT!R18</f>
        <v>#DIV/0!</v>
      </c>
      <c r="S18" s="110" t="e">
        <f>$D$28-INPUT!S18</f>
        <v>#DIV/0!</v>
      </c>
      <c r="T18" s="179"/>
      <c r="U18" s="51"/>
      <c r="V18" s="3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</row>
    <row r="19" spans="1:41" ht="21" customHeight="1">
      <c r="A19" s="57"/>
      <c r="B19" s="55" t="s">
        <v>17</v>
      </c>
      <c r="C19" s="178"/>
      <c r="D19" s="110" t="e">
        <f>$D$28-INPUT!D19</f>
        <v>#DIV/0!</v>
      </c>
      <c r="E19" s="110" t="e">
        <f>$D$28-INPUT!E19</f>
        <v>#DIV/0!</v>
      </c>
      <c r="F19" s="110" t="e">
        <f>$D$28-INPUT!F19</f>
        <v>#DIV/0!</v>
      </c>
      <c r="G19" s="110" t="e">
        <f>$D$28-INPUT!G19</f>
        <v>#DIV/0!</v>
      </c>
      <c r="H19" s="110" t="e">
        <f>$D$28-INPUT!H19</f>
        <v>#DIV/0!</v>
      </c>
      <c r="I19" s="110" t="e">
        <f>$D$28-INPUT!I19</f>
        <v>#DIV/0!</v>
      </c>
      <c r="J19" s="110" t="e">
        <f>$D$28-INPUT!J19</f>
        <v>#DIV/0!</v>
      </c>
      <c r="K19" s="110" t="e">
        <f>$D$28-INPUT!K19</f>
        <v>#DIV/0!</v>
      </c>
      <c r="L19" s="110" t="e">
        <f>$D$28-INPUT!L19</f>
        <v>#DIV/0!</v>
      </c>
      <c r="M19" s="110" t="e">
        <f>$D$28-INPUT!M19</f>
        <v>#DIV/0!</v>
      </c>
      <c r="N19" s="110" t="e">
        <f>$D$28-INPUT!N19</f>
        <v>#DIV/0!</v>
      </c>
      <c r="O19" s="110" t="e">
        <f>$D$28-INPUT!O19</f>
        <v>#DIV/0!</v>
      </c>
      <c r="P19" s="110" t="e">
        <f>$D$28-INPUT!P19</f>
        <v>#DIV/0!</v>
      </c>
      <c r="Q19" s="110" t="e">
        <f>$D$28-INPUT!Q19</f>
        <v>#DIV/0!</v>
      </c>
      <c r="R19" s="110" t="e">
        <f>$D$28-INPUT!R19</f>
        <v>#DIV/0!</v>
      </c>
      <c r="S19" s="110" t="e">
        <f>$D$28-INPUT!S19</f>
        <v>#DIV/0!</v>
      </c>
      <c r="T19" s="179"/>
      <c r="U19" s="51"/>
      <c r="V19" s="3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</row>
    <row r="20" spans="1:41" ht="21" customHeight="1">
      <c r="A20" s="57"/>
      <c r="B20" s="55" t="s">
        <v>18</v>
      </c>
      <c r="C20" s="178"/>
      <c r="D20" s="110" t="e">
        <f>$D$28-INPUT!D20</f>
        <v>#DIV/0!</v>
      </c>
      <c r="E20" s="110" t="e">
        <f>$D$28-INPUT!E20</f>
        <v>#DIV/0!</v>
      </c>
      <c r="F20" s="110" t="e">
        <f>$D$28-INPUT!F20</f>
        <v>#DIV/0!</v>
      </c>
      <c r="G20" s="110" t="e">
        <f>$D$28-INPUT!G20</f>
        <v>#DIV/0!</v>
      </c>
      <c r="H20" s="110" t="e">
        <f>$D$28-INPUT!H20</f>
        <v>#DIV/0!</v>
      </c>
      <c r="I20" s="110" t="e">
        <f>$D$28-INPUT!I20</f>
        <v>#DIV/0!</v>
      </c>
      <c r="J20" s="110" t="e">
        <f>$D$28-INPUT!J20</f>
        <v>#DIV/0!</v>
      </c>
      <c r="K20" s="110" t="e">
        <f>$D$28-INPUT!K20</f>
        <v>#DIV/0!</v>
      </c>
      <c r="L20" s="110" t="e">
        <f>$D$28-INPUT!L20</f>
        <v>#DIV/0!</v>
      </c>
      <c r="M20" s="110" t="e">
        <f>$D$28-INPUT!M20</f>
        <v>#DIV/0!</v>
      </c>
      <c r="N20" s="110" t="e">
        <f>$D$28-INPUT!N20</f>
        <v>#DIV/0!</v>
      </c>
      <c r="O20" s="110" t="e">
        <f>$D$28-INPUT!O20</f>
        <v>#DIV/0!</v>
      </c>
      <c r="P20" s="110" t="e">
        <f>$D$28-INPUT!P20</f>
        <v>#DIV/0!</v>
      </c>
      <c r="Q20" s="110" t="e">
        <f>$D$28-INPUT!Q20</f>
        <v>#DIV/0!</v>
      </c>
      <c r="R20" s="110" t="e">
        <f>$D$28-INPUT!R20</f>
        <v>#DIV/0!</v>
      </c>
      <c r="S20" s="110" t="e">
        <f>$D$28-INPUT!S20</f>
        <v>#DIV/0!</v>
      </c>
      <c r="T20" s="179"/>
      <c r="U20" s="51"/>
      <c r="V20" s="3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</row>
    <row r="21" spans="1:41" ht="21" customHeight="1">
      <c r="A21" s="57"/>
      <c r="B21" s="55" t="s">
        <v>19</v>
      </c>
      <c r="C21" s="178"/>
      <c r="D21" s="110" t="e">
        <f>$D$28-INPUT!D21</f>
        <v>#DIV/0!</v>
      </c>
      <c r="E21" s="110" t="e">
        <f>$D$28-INPUT!E21</f>
        <v>#DIV/0!</v>
      </c>
      <c r="F21" s="110" t="e">
        <f>$D$28-INPUT!F21</f>
        <v>#DIV/0!</v>
      </c>
      <c r="G21" s="110" t="e">
        <f>$D$28-INPUT!G21</f>
        <v>#DIV/0!</v>
      </c>
      <c r="H21" s="110" t="e">
        <f>$D$28-INPUT!H21</f>
        <v>#DIV/0!</v>
      </c>
      <c r="I21" s="110" t="e">
        <f>$D$28-INPUT!I21</f>
        <v>#DIV/0!</v>
      </c>
      <c r="J21" s="110" t="e">
        <f>$D$28-INPUT!J21</f>
        <v>#DIV/0!</v>
      </c>
      <c r="K21" s="110" t="e">
        <f>$D$28-INPUT!K21</f>
        <v>#DIV/0!</v>
      </c>
      <c r="L21" s="110" t="e">
        <f>$D$28-INPUT!L21</f>
        <v>#DIV/0!</v>
      </c>
      <c r="M21" s="110" t="e">
        <f>$D$28-INPUT!M21</f>
        <v>#DIV/0!</v>
      </c>
      <c r="N21" s="110" t="e">
        <f>$D$28-INPUT!N21</f>
        <v>#DIV/0!</v>
      </c>
      <c r="O21" s="110" t="e">
        <f>$D$28-INPUT!O21</f>
        <v>#DIV/0!</v>
      </c>
      <c r="P21" s="110" t="e">
        <f>$D$28-INPUT!P21</f>
        <v>#DIV/0!</v>
      </c>
      <c r="Q21" s="110" t="e">
        <f>$D$28-INPUT!Q21</f>
        <v>#DIV/0!</v>
      </c>
      <c r="R21" s="110" t="e">
        <f>$D$28-INPUT!R21</f>
        <v>#DIV/0!</v>
      </c>
      <c r="S21" s="110" t="e">
        <f>$D$28-INPUT!S21</f>
        <v>#DIV/0!</v>
      </c>
      <c r="T21" s="179"/>
      <c r="U21" s="51"/>
      <c r="V21" s="3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</row>
    <row r="22" spans="1:41" ht="21" customHeight="1">
      <c r="A22" s="57"/>
      <c r="B22" s="55" t="s">
        <v>20</v>
      </c>
      <c r="C22" s="178"/>
      <c r="D22" s="110" t="e">
        <f>$D$28-INPUT!D22</f>
        <v>#DIV/0!</v>
      </c>
      <c r="E22" s="110" t="e">
        <f>$D$28-INPUT!E22</f>
        <v>#DIV/0!</v>
      </c>
      <c r="F22" s="110" t="e">
        <f>$D$28-INPUT!F22</f>
        <v>#DIV/0!</v>
      </c>
      <c r="G22" s="110" t="e">
        <f>$D$28-INPUT!G22</f>
        <v>#DIV/0!</v>
      </c>
      <c r="H22" s="110" t="e">
        <f>$D$28-INPUT!H22</f>
        <v>#DIV/0!</v>
      </c>
      <c r="I22" s="110" t="e">
        <f>$D$28-INPUT!I22</f>
        <v>#DIV/0!</v>
      </c>
      <c r="J22" s="110" t="e">
        <f>$D$28-INPUT!J22</f>
        <v>#DIV/0!</v>
      </c>
      <c r="K22" s="110" t="e">
        <f>$D$28-INPUT!K22</f>
        <v>#DIV/0!</v>
      </c>
      <c r="L22" s="110" t="e">
        <f>$D$28-INPUT!L22</f>
        <v>#DIV/0!</v>
      </c>
      <c r="M22" s="110" t="e">
        <f>$D$28-INPUT!M22</f>
        <v>#DIV/0!</v>
      </c>
      <c r="N22" s="110" t="e">
        <f>$D$28-INPUT!N22</f>
        <v>#DIV/0!</v>
      </c>
      <c r="O22" s="110" t="e">
        <f>$D$28-INPUT!O22</f>
        <v>#DIV/0!</v>
      </c>
      <c r="P22" s="110" t="e">
        <f>$D$28-INPUT!P22</f>
        <v>#DIV/0!</v>
      </c>
      <c r="Q22" s="110" t="e">
        <f>$D$28-INPUT!Q22</f>
        <v>#DIV/0!</v>
      </c>
      <c r="R22" s="110" t="e">
        <f>$D$28-INPUT!R22</f>
        <v>#DIV/0!</v>
      </c>
      <c r="S22" s="110" t="e">
        <f>$D$28-INPUT!S22</f>
        <v>#DIV/0!</v>
      </c>
      <c r="T22" s="179"/>
      <c r="U22" s="51"/>
      <c r="V22" s="3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</row>
    <row r="23" spans="1:41" ht="21" customHeight="1">
      <c r="A23" s="57"/>
      <c r="B23" s="55" t="s">
        <v>21</v>
      </c>
      <c r="C23" s="178"/>
      <c r="D23" s="110" t="e">
        <f>$D$28-INPUT!D23</f>
        <v>#DIV/0!</v>
      </c>
      <c r="E23" s="110" t="e">
        <f>$D$28-INPUT!E23</f>
        <v>#DIV/0!</v>
      </c>
      <c r="F23" s="110" t="e">
        <f>$D$28-INPUT!F23</f>
        <v>#DIV/0!</v>
      </c>
      <c r="G23" s="110" t="e">
        <f>$D$28-INPUT!G23</f>
        <v>#DIV/0!</v>
      </c>
      <c r="H23" s="110" t="e">
        <f>$D$28-INPUT!H23</f>
        <v>#DIV/0!</v>
      </c>
      <c r="I23" s="110" t="e">
        <f>$D$28-INPUT!I23</f>
        <v>#DIV/0!</v>
      </c>
      <c r="J23" s="110" t="e">
        <f>$D$28-INPUT!J23</f>
        <v>#DIV/0!</v>
      </c>
      <c r="K23" s="110" t="e">
        <f>$D$28-INPUT!K23</f>
        <v>#DIV/0!</v>
      </c>
      <c r="L23" s="110" t="e">
        <f>$D$28-INPUT!L23</f>
        <v>#DIV/0!</v>
      </c>
      <c r="M23" s="110" t="e">
        <f>$D$28-INPUT!M23</f>
        <v>#DIV/0!</v>
      </c>
      <c r="N23" s="110" t="e">
        <f>$D$28-INPUT!N23</f>
        <v>#DIV/0!</v>
      </c>
      <c r="O23" s="110" t="e">
        <f>$D$28-INPUT!O23</f>
        <v>#DIV/0!</v>
      </c>
      <c r="P23" s="110" t="e">
        <f>$D$28-INPUT!P23</f>
        <v>#DIV/0!</v>
      </c>
      <c r="Q23" s="110" t="e">
        <f>$D$28-INPUT!Q23</f>
        <v>#DIV/0!</v>
      </c>
      <c r="R23" s="110" t="e">
        <f>$D$28-INPUT!R23</f>
        <v>#DIV/0!</v>
      </c>
      <c r="S23" s="110" t="e">
        <f>$D$28-INPUT!S23</f>
        <v>#DIV/0!</v>
      </c>
      <c r="T23" s="179"/>
      <c r="U23" s="51"/>
      <c r="V23" s="3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</row>
    <row r="24" spans="1:41" ht="21" customHeight="1">
      <c r="A24" s="57"/>
      <c r="B24" s="55" t="s">
        <v>22</v>
      </c>
      <c r="C24" s="178"/>
      <c r="D24" s="110" t="e">
        <f>$D$28-INPUT!D24</f>
        <v>#DIV/0!</v>
      </c>
      <c r="E24" s="110" t="e">
        <f>$D$28-INPUT!E24</f>
        <v>#DIV/0!</v>
      </c>
      <c r="F24" s="110" t="e">
        <f>$D$28-INPUT!F24</f>
        <v>#DIV/0!</v>
      </c>
      <c r="G24" s="110" t="e">
        <f>$D$28-INPUT!G24</f>
        <v>#DIV/0!</v>
      </c>
      <c r="H24" s="110" t="e">
        <f>$D$28-INPUT!H24</f>
        <v>#DIV/0!</v>
      </c>
      <c r="I24" s="110" t="e">
        <f>$D$28-INPUT!I24</f>
        <v>#DIV/0!</v>
      </c>
      <c r="J24" s="110" t="e">
        <f>$D$28-INPUT!J24</f>
        <v>#DIV/0!</v>
      </c>
      <c r="K24" s="110" t="e">
        <f>$D$28-INPUT!K24</f>
        <v>#DIV/0!</v>
      </c>
      <c r="L24" s="110" t="e">
        <f>$D$28-INPUT!L24</f>
        <v>#DIV/0!</v>
      </c>
      <c r="M24" s="110" t="e">
        <f>$D$28-INPUT!M24</f>
        <v>#DIV/0!</v>
      </c>
      <c r="N24" s="110" t="e">
        <f>$D$28-INPUT!N24</f>
        <v>#DIV/0!</v>
      </c>
      <c r="O24" s="110" t="e">
        <f>$D$28-INPUT!O24</f>
        <v>#DIV/0!</v>
      </c>
      <c r="P24" s="110" t="e">
        <f>$D$28-INPUT!P24</f>
        <v>#DIV/0!</v>
      </c>
      <c r="Q24" s="110" t="e">
        <f>$D$28-INPUT!Q24</f>
        <v>#DIV/0!</v>
      </c>
      <c r="R24" s="110" t="e">
        <f>$D$28-INPUT!R24</f>
        <v>#DIV/0!</v>
      </c>
      <c r="S24" s="110" t="e">
        <f>$D$28-INPUT!S24</f>
        <v>#DIV/0!</v>
      </c>
      <c r="T24" s="179"/>
      <c r="U24" s="51"/>
      <c r="V24" s="3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</row>
    <row r="25" spans="1:41" ht="21" customHeight="1" thickBot="1">
      <c r="A25" s="57"/>
      <c r="B25" s="55" t="s">
        <v>23</v>
      </c>
      <c r="C25" s="180"/>
      <c r="D25" s="181"/>
      <c r="E25" s="181"/>
      <c r="F25" s="181"/>
      <c r="G25" s="181"/>
      <c r="H25" s="181"/>
      <c r="I25" s="181"/>
      <c r="J25" s="181"/>
      <c r="K25" s="181"/>
      <c r="L25" s="181"/>
      <c r="M25" s="181"/>
      <c r="N25" s="181"/>
      <c r="O25" s="181"/>
      <c r="P25" s="181"/>
      <c r="Q25" s="181"/>
      <c r="R25" s="181"/>
      <c r="S25" s="181"/>
      <c r="T25" s="182"/>
      <c r="U25" s="56"/>
      <c r="V25" s="3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spans="1:41" ht="21" customHeight="1">
      <c r="A26" s="57"/>
      <c r="B26" s="118" t="s">
        <v>51</v>
      </c>
      <c r="C26" s="55" t="s">
        <v>6</v>
      </c>
      <c r="D26" s="55" t="s">
        <v>7</v>
      </c>
      <c r="E26" s="55" t="s">
        <v>8</v>
      </c>
      <c r="F26" s="55" t="s">
        <v>9</v>
      </c>
      <c r="G26" s="55" t="s">
        <v>10</v>
      </c>
      <c r="H26" s="55" t="s">
        <v>11</v>
      </c>
      <c r="I26" s="55" t="s">
        <v>12</v>
      </c>
      <c r="J26" s="55" t="s">
        <v>13</v>
      </c>
      <c r="K26" s="55" t="s">
        <v>14</v>
      </c>
      <c r="L26" s="55" t="s">
        <v>15</v>
      </c>
      <c r="M26" s="55" t="s">
        <v>16</v>
      </c>
      <c r="N26" s="55" t="s">
        <v>17</v>
      </c>
      <c r="O26" s="55" t="s">
        <v>18</v>
      </c>
      <c r="P26" s="55" t="s">
        <v>19</v>
      </c>
      <c r="Q26" s="55" t="s">
        <v>20</v>
      </c>
      <c r="R26" s="55" t="s">
        <v>21</v>
      </c>
      <c r="S26" s="55" t="s">
        <v>22</v>
      </c>
      <c r="T26" s="55" t="s">
        <v>23</v>
      </c>
      <c r="U26" s="124" t="s">
        <v>52</v>
      </c>
      <c r="V26" s="3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 spans="1:41" ht="21" customHeight="1" thickBot="1">
      <c r="A27" s="57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1"/>
      <c r="V27" s="3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</row>
    <row r="28" spans="1:41" ht="21" customHeight="1" thickBot="1">
      <c r="A28" s="57"/>
      <c r="B28" s="210" t="s">
        <v>90</v>
      </c>
      <c r="C28" s="211"/>
      <c r="D28" s="125" t="e">
        <f>INPUT!M30</f>
        <v>#DIV/0!</v>
      </c>
      <c r="E28" s="1" t="s">
        <v>5</v>
      </c>
      <c r="F28" s="210" t="s">
        <v>27</v>
      </c>
      <c r="G28" s="211"/>
      <c r="H28" s="126">
        <f>COUNT(C8:T25)-M28-M29</f>
        <v>0</v>
      </c>
      <c r="I28" s="127" t="e">
        <f>H28/COUNT(C8:T25)</f>
        <v>#DIV/0!</v>
      </c>
      <c r="K28" s="210" t="s">
        <v>32</v>
      </c>
      <c r="L28" s="211"/>
      <c r="M28" s="111">
        <f>COUNTIF(C8:T25,"&lt;-"&amp;F6)</f>
        <v>0</v>
      </c>
      <c r="N28" s="91" t="e">
        <f>M28/COUNT(C8:T25)</f>
        <v>#DIV/0!</v>
      </c>
      <c r="O28" s="50"/>
      <c r="P28" s="50"/>
      <c r="Q28" s="50"/>
      <c r="R28" s="50"/>
      <c r="S28" s="50"/>
      <c r="U28" s="59"/>
      <c r="V28" s="6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</row>
    <row r="29" spans="1:41" ht="21" customHeight="1" thickBot="1">
      <c r="A29" s="57"/>
      <c r="B29" s="122"/>
      <c r="C29" s="122"/>
      <c r="D29" s="172"/>
      <c r="F29" s="122"/>
      <c r="G29" s="122"/>
      <c r="H29" s="173"/>
      <c r="I29" s="174"/>
      <c r="K29" s="210" t="s">
        <v>33</v>
      </c>
      <c r="L29" s="211"/>
      <c r="M29" s="112">
        <f>COUNTIF(C8:T25,"&gt;"&amp;F6)</f>
        <v>0</v>
      </c>
      <c r="N29" s="90" t="e">
        <f>M29/COUNT(C8:T25)</f>
        <v>#DIV/0!</v>
      </c>
      <c r="O29" s="50"/>
      <c r="P29" s="50"/>
      <c r="Q29" s="50"/>
      <c r="R29" s="50"/>
      <c r="S29" s="50"/>
      <c r="U29" s="59"/>
      <c r="V29" s="6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</row>
    <row r="30" spans="1:41" ht="21" customHeight="1" thickBot="1">
      <c r="A30" s="57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1"/>
      <c r="V30" s="3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</row>
    <row r="31" spans="1:41" ht="21" customHeight="1" thickBot="1">
      <c r="A31" s="57"/>
      <c r="B31" s="216" t="str">
        <f>CONCATENATE("BSA Level Points calculated from baseline ± ",F6," mm (out of 30) for INNER AREA")</f>
        <v>BSA Level Points calculated from baseline ± 4 mm (out of 30) for INNER AREA</v>
      </c>
      <c r="C31" s="217"/>
      <c r="D31" s="217"/>
      <c r="E31" s="217"/>
      <c r="F31" s="217"/>
      <c r="G31" s="217"/>
      <c r="H31" s="217"/>
      <c r="I31" s="217"/>
      <c r="J31" s="217"/>
      <c r="K31" s="217"/>
      <c r="L31" s="217"/>
      <c r="M31" s="217"/>
      <c r="N31" s="217"/>
      <c r="O31" s="218"/>
      <c r="P31" s="212" t="e">
        <f>I28*30</f>
        <v>#DIV/0!</v>
      </c>
      <c r="Q31" s="213"/>
      <c r="R31" s="50"/>
      <c r="S31" s="50"/>
      <c r="T31" s="88"/>
      <c r="U31" s="51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</row>
    <row r="32" spans="1:41" ht="21" customHeight="1">
      <c r="A32" s="113"/>
      <c r="B32" s="6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64"/>
      <c r="S32" s="64"/>
      <c r="T32" s="115"/>
      <c r="U32" s="65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</row>
    <row r="33" spans="1:41" ht="21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</row>
    <row r="34" spans="1:41" ht="21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</row>
    <row r="35" spans="1:41" ht="21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spans="1:41" ht="2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</row>
    <row r="37" spans="1:41" ht="21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1:41" ht="21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spans="1:41" ht="2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</row>
    <row r="40" spans="1:41" ht="21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</row>
    <row r="41" spans="1:41" ht="2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</row>
    <row r="42" spans="1:41" ht="21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</row>
    <row r="43" spans="1:41" ht="21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</row>
    <row r="44" spans="1:41" ht="21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</row>
    <row r="45" spans="1:41" ht="21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</row>
    <row r="46" spans="1:41" ht="21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</row>
    <row r="47" spans="1:41" ht="21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</row>
    <row r="48" spans="1:41" ht="21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</row>
    <row r="49" spans="1:41" ht="21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spans="1:41" ht="21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ht="21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21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21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21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21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21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21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21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21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21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21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21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21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21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21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21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21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21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21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21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21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21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21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21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21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21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21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21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21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21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21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21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21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21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21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21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21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21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</sheetData>
  <sheetProtection algorithmName="SHA-512" hashValue="fJNiRmoYkIoqQIoip/+k7gld92TNtyNdpWEmBooCdeQwRiufKvVrHqqZF4VgAU1Qebkc9qCUswy2r7IE3UFZ4w==" saltValue="6VBc+9q6JK2g/ZuDEFrkPQ==" spinCount="100000" sheet="1" objects="1" scenarios="1"/>
  <mergeCells count="10">
    <mergeCell ref="K28:L28"/>
    <mergeCell ref="K29:L29"/>
    <mergeCell ref="B31:O31"/>
    <mergeCell ref="P31:Q31"/>
    <mergeCell ref="D3:H3"/>
    <mergeCell ref="M3:Q3"/>
    <mergeCell ref="D4:H4"/>
    <mergeCell ref="M4:Q4"/>
    <mergeCell ref="B28:C28"/>
    <mergeCell ref="F28:G28"/>
  </mergeCells>
  <phoneticPr fontId="35" type="noConversion"/>
  <conditionalFormatting sqref="D9:S24">
    <cfRule type="cellIs" dxfId="5" priority="1" operator="between">
      <formula>-$F$6</formula>
      <formula>$F$6</formula>
    </cfRule>
    <cfRule type="cellIs" dxfId="4" priority="2" operator="lessThan">
      <formula>-$F$6</formula>
    </cfRule>
    <cfRule type="cellIs" dxfId="3" priority="3" operator="greaterThan">
      <formula>$F$6</formula>
    </cfRule>
  </conditionalFormatting>
  <printOptions horizontalCentered="1" verticalCentered="1"/>
  <pageMargins left="0.39370078740157483" right="0.39370078740157483" top="0.39370078740157483" bottom="0.39370078740157483" header="0.31496062992125984" footer="0.11811023622047245"/>
  <pageSetup paperSize="9" scale="80" orientation="landscape" horizontalDpi="4294967293" verticalDpi="0" r:id="rId1"/>
  <headerFooter>
    <oddFooter>&amp;L&amp;F&amp;C&amp;A&amp;R&amp;D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46A1E-9AFA-4E1B-BE05-53D60EE932F0}">
  <sheetPr>
    <pageSetUpPr fitToPage="1"/>
  </sheetPr>
  <dimension ref="A1:BD99"/>
  <sheetViews>
    <sheetView zoomScale="85" zoomScaleNormal="85" workbookViewId="0">
      <selection activeCell="G6" sqref="G6:H6"/>
    </sheetView>
  </sheetViews>
  <sheetFormatPr defaultRowHeight="14.4"/>
  <cols>
    <col min="1" max="1" width="2.8984375" style="71" customWidth="1"/>
    <col min="2" max="19" width="6.19921875" style="71" customWidth="1"/>
    <col min="20" max="21" width="6.796875" style="71" customWidth="1"/>
    <col min="22" max="22" width="4.59765625" style="71" customWidth="1"/>
    <col min="23" max="16384" width="8.796875" style="71"/>
  </cols>
  <sheetData>
    <row r="1" spans="1:56" s="47" customFormat="1" ht="21">
      <c r="A1" s="40"/>
      <c r="B1" s="41" t="str">
        <f>INPUT!B1</f>
        <v>BowlsSA  Green Levels Points - Revision 6A2 for 35 to 37 m greens, 2m spacing (18x18)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2"/>
      <c r="P1" s="42"/>
      <c r="Q1" s="43"/>
      <c r="R1" s="41" t="s">
        <v>28</v>
      </c>
      <c r="S1" s="44"/>
      <c r="T1" s="44"/>
      <c r="U1" s="45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</row>
    <row r="2" spans="1:56" s="47" customFormat="1" ht="10.199999999999999" customHeight="1">
      <c r="A2" s="5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8"/>
      <c r="P2" s="68"/>
      <c r="Q2" s="68"/>
      <c r="R2" s="49"/>
      <c r="S2" s="49"/>
      <c r="T2" s="50"/>
      <c r="U2" s="51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</row>
    <row r="3" spans="1:56" s="47" customFormat="1" ht="19.95" customHeight="1">
      <c r="A3" s="57"/>
      <c r="B3" s="49" t="s">
        <v>1</v>
      </c>
      <c r="C3" s="49"/>
      <c r="D3" s="204">
        <f>INPUT!D3</f>
        <v>0</v>
      </c>
      <c r="E3" s="205"/>
      <c r="F3" s="205"/>
      <c r="G3" s="205"/>
      <c r="H3" s="206"/>
      <c r="I3" s="169"/>
      <c r="J3" s="49" t="s">
        <v>4</v>
      </c>
      <c r="K3" s="50"/>
      <c r="L3" s="169"/>
      <c r="M3" s="244">
        <f>INPUT!L3</f>
        <v>0</v>
      </c>
      <c r="N3" s="245"/>
      <c r="O3" s="245"/>
      <c r="P3" s="245"/>
      <c r="Q3" s="246"/>
      <c r="R3" s="49"/>
      <c r="S3" s="49"/>
      <c r="T3" s="50"/>
      <c r="U3" s="51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</row>
    <row r="4" spans="1:56" s="47" customFormat="1" ht="19.95" customHeight="1">
      <c r="A4" s="57"/>
      <c r="B4" s="49" t="s">
        <v>3</v>
      </c>
      <c r="C4" s="50"/>
      <c r="D4" s="204">
        <f>INPUT!D4</f>
        <v>0</v>
      </c>
      <c r="E4" s="205"/>
      <c r="F4" s="205"/>
      <c r="G4" s="205"/>
      <c r="H4" s="206"/>
      <c r="I4" s="50"/>
      <c r="J4" s="49" t="s">
        <v>2</v>
      </c>
      <c r="K4" s="49"/>
      <c r="L4" s="169"/>
      <c r="M4" s="207">
        <f>INPUT!L4</f>
        <v>0</v>
      </c>
      <c r="N4" s="208"/>
      <c r="O4" s="208"/>
      <c r="P4" s="208"/>
      <c r="Q4" s="209"/>
      <c r="R4" s="49"/>
      <c r="S4" s="49"/>
      <c r="T4" s="50"/>
      <c r="U4" s="51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</row>
    <row r="5" spans="1:56" s="47" customFormat="1" ht="16.2" thickBot="1">
      <c r="A5" s="57"/>
      <c r="B5" s="50"/>
      <c r="C5" s="50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50"/>
      <c r="U5" s="51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</row>
    <row r="6" spans="1:56" ht="19.95" customHeight="1" thickBot="1">
      <c r="A6" s="57"/>
      <c r="C6" s="221" t="s">
        <v>29</v>
      </c>
      <c r="D6" s="222"/>
      <c r="E6" s="222"/>
      <c r="F6" s="223"/>
      <c r="G6" s="219"/>
      <c r="H6" s="220"/>
      <c r="J6" s="133" t="s">
        <v>94</v>
      </c>
      <c r="K6" s="120"/>
      <c r="L6" s="119" t="e">
        <f>INPUT!M29</f>
        <v>#DIV/0!</v>
      </c>
      <c r="M6" s="50" t="s">
        <v>5</v>
      </c>
      <c r="O6" s="50"/>
      <c r="P6" s="50"/>
      <c r="Q6" s="50"/>
      <c r="R6" s="50"/>
      <c r="S6" s="50"/>
      <c r="T6" s="92"/>
      <c r="U6" s="51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</row>
    <row r="7" spans="1:56" ht="16.2" thickBot="1">
      <c r="A7" s="57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49"/>
      <c r="S7" s="49"/>
      <c r="T7" s="92"/>
      <c r="U7" s="51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</row>
    <row r="8" spans="1:56" ht="19.95" customHeight="1" thickBot="1">
      <c r="A8" s="57"/>
      <c r="B8" s="52"/>
      <c r="C8" s="71" t="s">
        <v>93</v>
      </c>
      <c r="D8" s="72" t="s">
        <v>47</v>
      </c>
      <c r="F8" s="73" t="s">
        <v>30</v>
      </c>
      <c r="H8" s="74" t="s">
        <v>48</v>
      </c>
      <c r="J8" s="133" t="s">
        <v>36</v>
      </c>
      <c r="K8" s="120"/>
      <c r="L8" s="119">
        <f>INPUT!H29</f>
        <v>0</v>
      </c>
      <c r="M8" s="50" t="s">
        <v>5</v>
      </c>
      <c r="N8" s="133" t="s">
        <v>37</v>
      </c>
      <c r="O8" s="120"/>
      <c r="P8" s="119">
        <f>INPUT!J29</f>
        <v>0</v>
      </c>
      <c r="Q8" s="52" t="s">
        <v>5</v>
      </c>
      <c r="R8" s="50"/>
      <c r="S8" s="50"/>
      <c r="T8" s="92"/>
      <c r="U8" s="51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</row>
    <row r="9" spans="1:56" ht="18" thickBot="1">
      <c r="A9" s="75"/>
      <c r="B9" s="76" t="s">
        <v>50</v>
      </c>
      <c r="C9" s="77"/>
      <c r="D9" s="77"/>
      <c r="E9" s="77"/>
      <c r="F9" s="54"/>
      <c r="G9" s="77"/>
      <c r="H9" s="77"/>
      <c r="I9" s="77"/>
      <c r="J9" s="77"/>
      <c r="K9" s="77"/>
      <c r="L9" s="77"/>
      <c r="M9" s="78"/>
      <c r="N9" s="79"/>
      <c r="O9" s="79"/>
      <c r="P9" s="79"/>
      <c r="Q9" s="79"/>
      <c r="R9" s="79"/>
      <c r="S9" s="79"/>
      <c r="U9" s="124" t="s">
        <v>49</v>
      </c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</row>
    <row r="10" spans="1:56" ht="19.95" customHeight="1">
      <c r="A10" s="75"/>
      <c r="B10" s="80" t="s">
        <v>6</v>
      </c>
      <c r="C10" s="138">
        <f>$G$6-INPUT!C8</f>
        <v>0</v>
      </c>
      <c r="D10" s="139">
        <f>$G$6-INPUT!D8</f>
        <v>0</v>
      </c>
      <c r="E10" s="139">
        <f>$G$6-INPUT!E8</f>
        <v>0</v>
      </c>
      <c r="F10" s="139">
        <f>$G$6-INPUT!F8</f>
        <v>0</v>
      </c>
      <c r="G10" s="139">
        <f>$G$6-INPUT!G8</f>
        <v>0</v>
      </c>
      <c r="H10" s="139">
        <f>$G$6-INPUT!H8</f>
        <v>0</v>
      </c>
      <c r="I10" s="139">
        <f>$G$6-INPUT!I8</f>
        <v>0</v>
      </c>
      <c r="J10" s="139">
        <f>$G$6-INPUT!J8</f>
        <v>0</v>
      </c>
      <c r="K10" s="139">
        <f>$G$6-INPUT!K8</f>
        <v>0</v>
      </c>
      <c r="L10" s="139">
        <f>$G$6-INPUT!L8</f>
        <v>0</v>
      </c>
      <c r="M10" s="139">
        <f>$G$6-INPUT!M8</f>
        <v>0</v>
      </c>
      <c r="N10" s="139">
        <f>$G$6-INPUT!N8</f>
        <v>0</v>
      </c>
      <c r="O10" s="139">
        <f>$G$6-INPUT!O8</f>
        <v>0</v>
      </c>
      <c r="P10" s="139">
        <f>$G$6-INPUT!P8</f>
        <v>0</v>
      </c>
      <c r="Q10" s="139">
        <f>$G$6-INPUT!Q8</f>
        <v>0</v>
      </c>
      <c r="R10" s="139">
        <f>$G$6-INPUT!R8</f>
        <v>0</v>
      </c>
      <c r="S10" s="139">
        <f>$G$6-INPUT!S8</f>
        <v>0</v>
      </c>
      <c r="T10" s="140">
        <f>$G$6-INPUT!T8</f>
        <v>0</v>
      </c>
      <c r="U10" s="70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</row>
    <row r="11" spans="1:56" ht="19.95" customHeight="1">
      <c r="A11" s="75"/>
      <c r="B11" s="80" t="s">
        <v>7</v>
      </c>
      <c r="C11" s="141">
        <f>$G$6-INPUT!C9</f>
        <v>0</v>
      </c>
      <c r="D11" s="81">
        <f>$G$6-INPUT!D9</f>
        <v>0</v>
      </c>
      <c r="E11" s="81">
        <f>$G$6-INPUT!E9</f>
        <v>0</v>
      </c>
      <c r="F11" s="81">
        <f>$G$6-INPUT!F9</f>
        <v>0</v>
      </c>
      <c r="G11" s="81">
        <f>$G$6-INPUT!G9</f>
        <v>0</v>
      </c>
      <c r="H11" s="81">
        <f>$G$6-INPUT!H9</f>
        <v>0</v>
      </c>
      <c r="I11" s="81">
        <f>$G$6-INPUT!I9</f>
        <v>0</v>
      </c>
      <c r="J11" s="81">
        <f>$G$6-INPUT!J9</f>
        <v>0</v>
      </c>
      <c r="K11" s="81">
        <f>$G$6-INPUT!K9</f>
        <v>0</v>
      </c>
      <c r="L11" s="81">
        <f>$G$6-INPUT!L9</f>
        <v>0</v>
      </c>
      <c r="M11" s="81">
        <f>$G$6-INPUT!M9</f>
        <v>0</v>
      </c>
      <c r="N11" s="81">
        <f>$G$6-INPUT!N9</f>
        <v>0</v>
      </c>
      <c r="O11" s="81">
        <f>$G$6-INPUT!O9</f>
        <v>0</v>
      </c>
      <c r="P11" s="81">
        <f>$G$6-INPUT!P9</f>
        <v>0</v>
      </c>
      <c r="Q11" s="81">
        <f>$G$6-INPUT!Q9</f>
        <v>0</v>
      </c>
      <c r="R11" s="81">
        <f>$G$6-INPUT!R9</f>
        <v>0</v>
      </c>
      <c r="S11" s="81">
        <f>$G$6-INPUT!S9</f>
        <v>0</v>
      </c>
      <c r="T11" s="142">
        <f>$G$6-INPUT!T9</f>
        <v>0</v>
      </c>
      <c r="U11" s="5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</row>
    <row r="12" spans="1:56" ht="19.95" customHeight="1">
      <c r="A12" s="75"/>
      <c r="B12" s="80" t="s">
        <v>8</v>
      </c>
      <c r="C12" s="141">
        <f>$G$6-INPUT!C10</f>
        <v>0</v>
      </c>
      <c r="D12" s="81">
        <f>$G$6-INPUT!D10</f>
        <v>0</v>
      </c>
      <c r="E12" s="81">
        <f>$G$6-INPUT!E10</f>
        <v>0</v>
      </c>
      <c r="F12" s="81">
        <f>$G$6-INPUT!F10</f>
        <v>0</v>
      </c>
      <c r="G12" s="81">
        <f>$G$6-INPUT!G10</f>
        <v>0</v>
      </c>
      <c r="H12" s="81">
        <f>$G$6-INPUT!H10</f>
        <v>0</v>
      </c>
      <c r="I12" s="81">
        <f>$G$6-INPUT!I10</f>
        <v>0</v>
      </c>
      <c r="J12" s="81">
        <f>$G$6-INPUT!J10</f>
        <v>0</v>
      </c>
      <c r="K12" s="81">
        <f>$G$6-INPUT!K10</f>
        <v>0</v>
      </c>
      <c r="L12" s="81">
        <f>$G$6-INPUT!L10</f>
        <v>0</v>
      </c>
      <c r="M12" s="81">
        <f>$G$6-INPUT!M10</f>
        <v>0</v>
      </c>
      <c r="N12" s="81">
        <f>$G$6-INPUT!N10</f>
        <v>0</v>
      </c>
      <c r="O12" s="81">
        <f>$G$6-INPUT!O10</f>
        <v>0</v>
      </c>
      <c r="P12" s="81">
        <f>$G$6-INPUT!P10</f>
        <v>0</v>
      </c>
      <c r="Q12" s="81">
        <f>$G$6-INPUT!Q10</f>
        <v>0</v>
      </c>
      <c r="R12" s="81">
        <f>$G$6-INPUT!R10</f>
        <v>0</v>
      </c>
      <c r="S12" s="81">
        <f>$G$6-INPUT!S10</f>
        <v>0</v>
      </c>
      <c r="T12" s="142">
        <f>$G$6-INPUT!T10</f>
        <v>0</v>
      </c>
      <c r="U12" s="51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</row>
    <row r="13" spans="1:56" ht="19.95" customHeight="1">
      <c r="A13" s="75"/>
      <c r="B13" s="80" t="s">
        <v>9</v>
      </c>
      <c r="C13" s="141">
        <f>$G$6-INPUT!C11</f>
        <v>0</v>
      </c>
      <c r="D13" s="81">
        <f>$G$6-INPUT!D11</f>
        <v>0</v>
      </c>
      <c r="E13" s="81">
        <f>$G$6-INPUT!E11</f>
        <v>0</v>
      </c>
      <c r="F13" s="81">
        <f>$G$6-INPUT!F11</f>
        <v>0</v>
      </c>
      <c r="G13" s="81">
        <f>$G$6-INPUT!G11</f>
        <v>0</v>
      </c>
      <c r="H13" s="81">
        <f>$G$6-INPUT!H11</f>
        <v>0</v>
      </c>
      <c r="I13" s="81">
        <f>$G$6-INPUT!I11</f>
        <v>0</v>
      </c>
      <c r="J13" s="81">
        <f>$G$6-INPUT!J11</f>
        <v>0</v>
      </c>
      <c r="K13" s="81">
        <f>$G$6-INPUT!K11</f>
        <v>0</v>
      </c>
      <c r="L13" s="81">
        <f>$G$6-INPUT!L11</f>
        <v>0</v>
      </c>
      <c r="M13" s="81">
        <f>$G$6-INPUT!M11</f>
        <v>0</v>
      </c>
      <c r="N13" s="81">
        <f>$G$6-INPUT!N11</f>
        <v>0</v>
      </c>
      <c r="O13" s="81">
        <f>$G$6-INPUT!O11</f>
        <v>0</v>
      </c>
      <c r="P13" s="81">
        <f>$G$6-INPUT!P11</f>
        <v>0</v>
      </c>
      <c r="Q13" s="81">
        <f>$G$6-INPUT!Q11</f>
        <v>0</v>
      </c>
      <c r="R13" s="81">
        <f>$G$6-INPUT!R11</f>
        <v>0</v>
      </c>
      <c r="S13" s="81">
        <f>$G$6-INPUT!S11</f>
        <v>0</v>
      </c>
      <c r="T13" s="142">
        <f>$G$6-INPUT!T11</f>
        <v>0</v>
      </c>
      <c r="U13" s="51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</row>
    <row r="14" spans="1:56" ht="19.95" customHeight="1">
      <c r="A14" s="75"/>
      <c r="B14" s="80" t="s">
        <v>10</v>
      </c>
      <c r="C14" s="141">
        <f>$G$6-INPUT!C12</f>
        <v>0</v>
      </c>
      <c r="D14" s="81">
        <f>$G$6-INPUT!D12</f>
        <v>0</v>
      </c>
      <c r="E14" s="81">
        <f>$G$6-INPUT!E12</f>
        <v>0</v>
      </c>
      <c r="F14" s="81">
        <f>$G$6-INPUT!F12</f>
        <v>0</v>
      </c>
      <c r="G14" s="81">
        <f>$G$6-INPUT!G12</f>
        <v>0</v>
      </c>
      <c r="H14" s="81">
        <f>$G$6-INPUT!H12</f>
        <v>0</v>
      </c>
      <c r="I14" s="81">
        <f>$G$6-INPUT!I12</f>
        <v>0</v>
      </c>
      <c r="J14" s="81">
        <f>$G$6-INPUT!J12</f>
        <v>0</v>
      </c>
      <c r="K14" s="81">
        <f>$G$6-INPUT!K12</f>
        <v>0</v>
      </c>
      <c r="L14" s="81">
        <f>$G$6-INPUT!L12</f>
        <v>0</v>
      </c>
      <c r="M14" s="81">
        <f>$G$6-INPUT!M12</f>
        <v>0</v>
      </c>
      <c r="N14" s="81">
        <f>$G$6-INPUT!N12</f>
        <v>0</v>
      </c>
      <c r="O14" s="81">
        <f>$G$6-INPUT!O12</f>
        <v>0</v>
      </c>
      <c r="P14" s="81">
        <f>$G$6-INPUT!P12</f>
        <v>0</v>
      </c>
      <c r="Q14" s="81">
        <f>$G$6-INPUT!Q12</f>
        <v>0</v>
      </c>
      <c r="R14" s="81">
        <f>$G$6-INPUT!R12</f>
        <v>0</v>
      </c>
      <c r="S14" s="81">
        <f>$G$6-INPUT!S12</f>
        <v>0</v>
      </c>
      <c r="T14" s="142">
        <f>$G$6-INPUT!T12</f>
        <v>0</v>
      </c>
      <c r="U14" s="5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</row>
    <row r="15" spans="1:56" ht="19.95" customHeight="1">
      <c r="A15" s="75"/>
      <c r="B15" s="80" t="s">
        <v>11</v>
      </c>
      <c r="C15" s="141">
        <f>$G$6-INPUT!C13</f>
        <v>0</v>
      </c>
      <c r="D15" s="81">
        <f>$G$6-INPUT!D13</f>
        <v>0</v>
      </c>
      <c r="E15" s="81">
        <f>$G$6-INPUT!E13</f>
        <v>0</v>
      </c>
      <c r="F15" s="81">
        <f>$G$6-INPUT!F13</f>
        <v>0</v>
      </c>
      <c r="G15" s="81">
        <f>$G$6-INPUT!G13</f>
        <v>0</v>
      </c>
      <c r="H15" s="81">
        <f>$G$6-INPUT!H13</f>
        <v>0</v>
      </c>
      <c r="I15" s="81">
        <f>$G$6-INPUT!I13</f>
        <v>0</v>
      </c>
      <c r="J15" s="81">
        <f>$G$6-INPUT!J13</f>
        <v>0</v>
      </c>
      <c r="K15" s="81">
        <f>$G$6-INPUT!K13</f>
        <v>0</v>
      </c>
      <c r="L15" s="81">
        <f>$G$6-INPUT!L13</f>
        <v>0</v>
      </c>
      <c r="M15" s="81">
        <f>$G$6-INPUT!M13</f>
        <v>0</v>
      </c>
      <c r="N15" s="81">
        <f>$G$6-INPUT!N13</f>
        <v>0</v>
      </c>
      <c r="O15" s="81">
        <f>$G$6-INPUT!O13</f>
        <v>0</v>
      </c>
      <c r="P15" s="81">
        <f>$G$6-INPUT!P13</f>
        <v>0</v>
      </c>
      <c r="Q15" s="81">
        <f>$G$6-INPUT!Q13</f>
        <v>0</v>
      </c>
      <c r="R15" s="81">
        <f>$G$6-INPUT!R13</f>
        <v>0</v>
      </c>
      <c r="S15" s="81">
        <f>$G$6-INPUT!S13</f>
        <v>0</v>
      </c>
      <c r="T15" s="142">
        <f>$G$6-INPUT!T13</f>
        <v>0</v>
      </c>
      <c r="U15" s="51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</row>
    <row r="16" spans="1:56" ht="19.95" customHeight="1">
      <c r="A16" s="75"/>
      <c r="B16" s="80" t="s">
        <v>12</v>
      </c>
      <c r="C16" s="141">
        <f>$G$6-INPUT!C14</f>
        <v>0</v>
      </c>
      <c r="D16" s="81">
        <f>$G$6-INPUT!D14</f>
        <v>0</v>
      </c>
      <c r="E16" s="81">
        <f>$G$6-INPUT!E14</f>
        <v>0</v>
      </c>
      <c r="F16" s="81">
        <f>$G$6-INPUT!F14</f>
        <v>0</v>
      </c>
      <c r="G16" s="81">
        <f>$G$6-INPUT!G14</f>
        <v>0</v>
      </c>
      <c r="H16" s="81">
        <f>$G$6-INPUT!H14</f>
        <v>0</v>
      </c>
      <c r="I16" s="81">
        <f>$G$6-INPUT!I14</f>
        <v>0</v>
      </c>
      <c r="J16" s="81">
        <f>$G$6-INPUT!J14</f>
        <v>0</v>
      </c>
      <c r="K16" s="81">
        <f>$G$6-INPUT!K14</f>
        <v>0</v>
      </c>
      <c r="L16" s="81">
        <f>$G$6-INPUT!L14</f>
        <v>0</v>
      </c>
      <c r="M16" s="81">
        <f>$G$6-INPUT!M14</f>
        <v>0</v>
      </c>
      <c r="N16" s="81">
        <f>$G$6-INPUT!N14</f>
        <v>0</v>
      </c>
      <c r="O16" s="81">
        <f>$G$6-INPUT!O14</f>
        <v>0</v>
      </c>
      <c r="P16" s="81">
        <f>$G$6-INPUT!P14</f>
        <v>0</v>
      </c>
      <c r="Q16" s="81">
        <f>$G$6-INPUT!Q14</f>
        <v>0</v>
      </c>
      <c r="R16" s="81">
        <f>$G$6-INPUT!R14</f>
        <v>0</v>
      </c>
      <c r="S16" s="81">
        <f>$G$6-INPUT!S14</f>
        <v>0</v>
      </c>
      <c r="T16" s="142">
        <f>$G$6-INPUT!T14</f>
        <v>0</v>
      </c>
      <c r="U16" s="51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</row>
    <row r="17" spans="1:56" ht="19.95" customHeight="1">
      <c r="A17" s="75"/>
      <c r="B17" s="80" t="s">
        <v>13</v>
      </c>
      <c r="C17" s="141">
        <f>$G$6-INPUT!C15</f>
        <v>0</v>
      </c>
      <c r="D17" s="81">
        <f>$G$6-INPUT!D15</f>
        <v>0</v>
      </c>
      <c r="E17" s="81">
        <f>$G$6-INPUT!E15</f>
        <v>0</v>
      </c>
      <c r="F17" s="81">
        <f>$G$6-INPUT!F15</f>
        <v>0</v>
      </c>
      <c r="G17" s="81">
        <f>$G$6-INPUT!G15</f>
        <v>0</v>
      </c>
      <c r="H17" s="81">
        <f>$G$6-INPUT!H15</f>
        <v>0</v>
      </c>
      <c r="I17" s="81">
        <f>$G$6-INPUT!I15</f>
        <v>0</v>
      </c>
      <c r="J17" s="81">
        <f>$G$6-INPUT!J15</f>
        <v>0</v>
      </c>
      <c r="K17" s="81">
        <f>$G$6-INPUT!K15</f>
        <v>0</v>
      </c>
      <c r="L17" s="81">
        <f>$G$6-INPUT!L15</f>
        <v>0</v>
      </c>
      <c r="M17" s="81">
        <f>$G$6-INPUT!M15</f>
        <v>0</v>
      </c>
      <c r="N17" s="81">
        <f>$G$6-INPUT!N15</f>
        <v>0</v>
      </c>
      <c r="O17" s="81">
        <f>$G$6-INPUT!O15</f>
        <v>0</v>
      </c>
      <c r="P17" s="81">
        <f>$G$6-INPUT!P15</f>
        <v>0</v>
      </c>
      <c r="Q17" s="81">
        <f>$G$6-INPUT!Q15</f>
        <v>0</v>
      </c>
      <c r="R17" s="81">
        <f>$G$6-INPUT!R15</f>
        <v>0</v>
      </c>
      <c r="S17" s="81">
        <f>$G$6-INPUT!S15</f>
        <v>0</v>
      </c>
      <c r="T17" s="142">
        <f>$G$6-INPUT!T15</f>
        <v>0</v>
      </c>
      <c r="U17" s="51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</row>
    <row r="18" spans="1:56" ht="19.95" customHeight="1">
      <c r="A18" s="75"/>
      <c r="B18" s="80" t="s">
        <v>14</v>
      </c>
      <c r="C18" s="141">
        <f>$G$6-INPUT!C16</f>
        <v>0</v>
      </c>
      <c r="D18" s="81">
        <f>$G$6-INPUT!D16</f>
        <v>0</v>
      </c>
      <c r="E18" s="81">
        <f>$G$6-INPUT!E16</f>
        <v>0</v>
      </c>
      <c r="F18" s="81">
        <f>$G$6-INPUT!F16</f>
        <v>0</v>
      </c>
      <c r="G18" s="81">
        <f>$G$6-INPUT!G16</f>
        <v>0</v>
      </c>
      <c r="H18" s="81">
        <f>$G$6-INPUT!H16</f>
        <v>0</v>
      </c>
      <c r="I18" s="81">
        <f>$G$6-INPUT!I16</f>
        <v>0</v>
      </c>
      <c r="J18" s="81">
        <f>$G$6-INPUT!J16</f>
        <v>0</v>
      </c>
      <c r="K18" s="81">
        <f>$G$6-INPUT!K16</f>
        <v>0</v>
      </c>
      <c r="L18" s="81">
        <f>$G$6-INPUT!L16</f>
        <v>0</v>
      </c>
      <c r="M18" s="81">
        <f>$G$6-INPUT!M16</f>
        <v>0</v>
      </c>
      <c r="N18" s="81">
        <f>$G$6-INPUT!N16</f>
        <v>0</v>
      </c>
      <c r="O18" s="81">
        <f>$G$6-INPUT!O16</f>
        <v>0</v>
      </c>
      <c r="P18" s="81">
        <f>$G$6-INPUT!P16</f>
        <v>0</v>
      </c>
      <c r="Q18" s="81">
        <f>$G$6-INPUT!Q16</f>
        <v>0</v>
      </c>
      <c r="R18" s="81">
        <f>$G$6-INPUT!R16</f>
        <v>0</v>
      </c>
      <c r="S18" s="81">
        <f>$G$6-INPUT!S16</f>
        <v>0</v>
      </c>
      <c r="T18" s="142">
        <f>$G$6-INPUT!T16</f>
        <v>0</v>
      </c>
      <c r="U18" s="83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</row>
    <row r="19" spans="1:56" ht="19.95" customHeight="1">
      <c r="A19" s="75"/>
      <c r="B19" s="80" t="s">
        <v>15</v>
      </c>
      <c r="C19" s="141">
        <f>$G$6-INPUT!C17</f>
        <v>0</v>
      </c>
      <c r="D19" s="81">
        <f>$G$6-INPUT!D17</f>
        <v>0</v>
      </c>
      <c r="E19" s="81">
        <f>$G$6-INPUT!E17</f>
        <v>0</v>
      </c>
      <c r="F19" s="81">
        <f>$G$6-INPUT!F17</f>
        <v>0</v>
      </c>
      <c r="G19" s="81">
        <f>$G$6-INPUT!G17</f>
        <v>0</v>
      </c>
      <c r="H19" s="81">
        <f>$G$6-INPUT!H17</f>
        <v>0</v>
      </c>
      <c r="I19" s="81">
        <f>$G$6-INPUT!I17</f>
        <v>0</v>
      </c>
      <c r="J19" s="81">
        <f>$G$6-INPUT!J17</f>
        <v>0</v>
      </c>
      <c r="K19" s="81">
        <f>$G$6-INPUT!K17</f>
        <v>0</v>
      </c>
      <c r="L19" s="81">
        <f>$G$6-INPUT!L17</f>
        <v>0</v>
      </c>
      <c r="M19" s="81">
        <f>$G$6-INPUT!M17</f>
        <v>0</v>
      </c>
      <c r="N19" s="81">
        <f>$G$6-INPUT!N17</f>
        <v>0</v>
      </c>
      <c r="O19" s="81">
        <f>$G$6-INPUT!O17</f>
        <v>0</v>
      </c>
      <c r="P19" s="81">
        <f>$G$6-INPUT!P17</f>
        <v>0</v>
      </c>
      <c r="Q19" s="81">
        <f>$G$6-INPUT!Q17</f>
        <v>0</v>
      </c>
      <c r="R19" s="81">
        <f>$G$6-INPUT!R17</f>
        <v>0</v>
      </c>
      <c r="S19" s="81">
        <f>$G$6-INPUT!S17</f>
        <v>0</v>
      </c>
      <c r="T19" s="142">
        <f>$G$6-INPUT!T17</f>
        <v>0</v>
      </c>
      <c r="U19" s="51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</row>
    <row r="20" spans="1:56" ht="19.95" customHeight="1">
      <c r="A20" s="75"/>
      <c r="B20" s="80" t="s">
        <v>16</v>
      </c>
      <c r="C20" s="141">
        <f>$G$6-INPUT!C18</f>
        <v>0</v>
      </c>
      <c r="D20" s="81">
        <f>$G$6-INPUT!D18</f>
        <v>0</v>
      </c>
      <c r="E20" s="81">
        <f>$G$6-INPUT!E18</f>
        <v>0</v>
      </c>
      <c r="F20" s="81">
        <f>$G$6-INPUT!F18</f>
        <v>0</v>
      </c>
      <c r="G20" s="81">
        <f>$G$6-INPUT!G18</f>
        <v>0</v>
      </c>
      <c r="H20" s="81">
        <f>$G$6-INPUT!H18</f>
        <v>0</v>
      </c>
      <c r="I20" s="81">
        <f>$G$6-INPUT!I18</f>
        <v>0</v>
      </c>
      <c r="J20" s="81">
        <f>$G$6-INPUT!J18</f>
        <v>0</v>
      </c>
      <c r="K20" s="81">
        <f>$G$6-INPUT!K18</f>
        <v>0</v>
      </c>
      <c r="L20" s="81">
        <f>$G$6-INPUT!L18</f>
        <v>0</v>
      </c>
      <c r="M20" s="81">
        <f>$G$6-INPUT!M18</f>
        <v>0</v>
      </c>
      <c r="N20" s="81">
        <f>$G$6-INPUT!N18</f>
        <v>0</v>
      </c>
      <c r="O20" s="81">
        <f>$G$6-INPUT!O18</f>
        <v>0</v>
      </c>
      <c r="P20" s="81">
        <f>$G$6-INPUT!P18</f>
        <v>0</v>
      </c>
      <c r="Q20" s="81">
        <f>$G$6-INPUT!Q18</f>
        <v>0</v>
      </c>
      <c r="R20" s="81">
        <f>$G$6-INPUT!R18</f>
        <v>0</v>
      </c>
      <c r="S20" s="81">
        <f>$G$6-INPUT!S18</f>
        <v>0</v>
      </c>
      <c r="T20" s="142">
        <f>$G$6-INPUT!T18</f>
        <v>0</v>
      </c>
      <c r="U20" s="51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</row>
    <row r="21" spans="1:56" ht="19.95" customHeight="1">
      <c r="A21" s="75"/>
      <c r="B21" s="80" t="s">
        <v>17</v>
      </c>
      <c r="C21" s="141">
        <f>$G$6-INPUT!C19</f>
        <v>0</v>
      </c>
      <c r="D21" s="81">
        <f>$G$6-INPUT!D19</f>
        <v>0</v>
      </c>
      <c r="E21" s="81">
        <f>$G$6-INPUT!E19</f>
        <v>0</v>
      </c>
      <c r="F21" s="81">
        <f>$G$6-INPUT!F19</f>
        <v>0</v>
      </c>
      <c r="G21" s="81">
        <f>$G$6-INPUT!G19</f>
        <v>0</v>
      </c>
      <c r="H21" s="81">
        <f>$G$6-INPUT!H19</f>
        <v>0</v>
      </c>
      <c r="I21" s="81">
        <f>$G$6-INPUT!I19</f>
        <v>0</v>
      </c>
      <c r="J21" s="81">
        <f>$G$6-INPUT!J19</f>
        <v>0</v>
      </c>
      <c r="K21" s="81">
        <f>$G$6-INPUT!K19</f>
        <v>0</v>
      </c>
      <c r="L21" s="81">
        <f>$G$6-INPUT!L19</f>
        <v>0</v>
      </c>
      <c r="M21" s="81">
        <f>$G$6-INPUT!M19</f>
        <v>0</v>
      </c>
      <c r="N21" s="81">
        <f>$G$6-INPUT!N19</f>
        <v>0</v>
      </c>
      <c r="O21" s="81">
        <f>$G$6-INPUT!O19</f>
        <v>0</v>
      </c>
      <c r="P21" s="81">
        <f>$G$6-INPUT!P19</f>
        <v>0</v>
      </c>
      <c r="Q21" s="81">
        <f>$G$6-INPUT!Q19</f>
        <v>0</v>
      </c>
      <c r="R21" s="81">
        <f>$G$6-INPUT!R19</f>
        <v>0</v>
      </c>
      <c r="S21" s="81">
        <f>$G$6-INPUT!S19</f>
        <v>0</v>
      </c>
      <c r="T21" s="142">
        <f>$G$6-INPUT!T19</f>
        <v>0</v>
      </c>
      <c r="U21" s="51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</row>
    <row r="22" spans="1:56" ht="19.95" customHeight="1">
      <c r="A22" s="75"/>
      <c r="B22" s="80" t="s">
        <v>18</v>
      </c>
      <c r="C22" s="141">
        <f>$G$6-INPUT!C20</f>
        <v>0</v>
      </c>
      <c r="D22" s="81">
        <f>$G$6-INPUT!D20</f>
        <v>0</v>
      </c>
      <c r="E22" s="81">
        <f>$G$6-INPUT!E20</f>
        <v>0</v>
      </c>
      <c r="F22" s="81">
        <f>$G$6-INPUT!F20</f>
        <v>0</v>
      </c>
      <c r="G22" s="81">
        <f>$G$6-INPUT!G20</f>
        <v>0</v>
      </c>
      <c r="H22" s="81">
        <f>$G$6-INPUT!H20</f>
        <v>0</v>
      </c>
      <c r="I22" s="81">
        <f>$G$6-INPUT!I20</f>
        <v>0</v>
      </c>
      <c r="J22" s="81">
        <f>$G$6-INPUT!J20</f>
        <v>0</v>
      </c>
      <c r="K22" s="81">
        <f>$G$6-INPUT!K20</f>
        <v>0</v>
      </c>
      <c r="L22" s="81">
        <f>$G$6-INPUT!L20</f>
        <v>0</v>
      </c>
      <c r="M22" s="81">
        <f>$G$6-INPUT!M20</f>
        <v>0</v>
      </c>
      <c r="N22" s="81">
        <f>$G$6-INPUT!N20</f>
        <v>0</v>
      </c>
      <c r="O22" s="81">
        <f>$G$6-INPUT!O20</f>
        <v>0</v>
      </c>
      <c r="P22" s="81">
        <f>$G$6-INPUT!P20</f>
        <v>0</v>
      </c>
      <c r="Q22" s="81">
        <f>$G$6-INPUT!Q20</f>
        <v>0</v>
      </c>
      <c r="R22" s="81">
        <f>$G$6-INPUT!R20</f>
        <v>0</v>
      </c>
      <c r="S22" s="81">
        <f>$G$6-INPUT!S20</f>
        <v>0</v>
      </c>
      <c r="T22" s="142">
        <f>$G$6-INPUT!T20</f>
        <v>0</v>
      </c>
      <c r="U22" s="51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</row>
    <row r="23" spans="1:56" ht="19.95" customHeight="1">
      <c r="A23" s="75"/>
      <c r="B23" s="80" t="s">
        <v>19</v>
      </c>
      <c r="C23" s="141">
        <f>$G$6-INPUT!C21</f>
        <v>0</v>
      </c>
      <c r="D23" s="81">
        <f>$G$6-INPUT!D21</f>
        <v>0</v>
      </c>
      <c r="E23" s="81">
        <f>$G$6-INPUT!E21</f>
        <v>0</v>
      </c>
      <c r="F23" s="81">
        <f>$G$6-INPUT!F21</f>
        <v>0</v>
      </c>
      <c r="G23" s="81">
        <f>$G$6-INPUT!G21</f>
        <v>0</v>
      </c>
      <c r="H23" s="81">
        <f>$G$6-INPUT!H21</f>
        <v>0</v>
      </c>
      <c r="I23" s="81">
        <f>$G$6-INPUT!I21</f>
        <v>0</v>
      </c>
      <c r="J23" s="81">
        <f>$G$6-INPUT!J21</f>
        <v>0</v>
      </c>
      <c r="K23" s="81">
        <f>$G$6-INPUT!K21</f>
        <v>0</v>
      </c>
      <c r="L23" s="81">
        <f>$G$6-INPUT!L21</f>
        <v>0</v>
      </c>
      <c r="M23" s="81">
        <f>$G$6-INPUT!M21</f>
        <v>0</v>
      </c>
      <c r="N23" s="81">
        <f>$G$6-INPUT!N21</f>
        <v>0</v>
      </c>
      <c r="O23" s="81">
        <f>$G$6-INPUT!O21</f>
        <v>0</v>
      </c>
      <c r="P23" s="81">
        <f>$G$6-INPUT!P21</f>
        <v>0</v>
      </c>
      <c r="Q23" s="81">
        <f>$G$6-INPUT!Q21</f>
        <v>0</v>
      </c>
      <c r="R23" s="81">
        <f>$G$6-INPUT!R21</f>
        <v>0</v>
      </c>
      <c r="S23" s="81">
        <f>$G$6-INPUT!S21</f>
        <v>0</v>
      </c>
      <c r="T23" s="142">
        <f>$G$6-INPUT!T21</f>
        <v>0</v>
      </c>
      <c r="U23" s="51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</row>
    <row r="24" spans="1:56" ht="19.95" customHeight="1">
      <c r="A24" s="75"/>
      <c r="B24" s="80" t="s">
        <v>20</v>
      </c>
      <c r="C24" s="141">
        <f>$G$6-INPUT!C22</f>
        <v>0</v>
      </c>
      <c r="D24" s="81">
        <f>$G$6-INPUT!D22</f>
        <v>0</v>
      </c>
      <c r="E24" s="81">
        <f>$G$6-INPUT!E22</f>
        <v>0</v>
      </c>
      <c r="F24" s="81">
        <f>$G$6-INPUT!F22</f>
        <v>0</v>
      </c>
      <c r="G24" s="81">
        <f>$G$6-INPUT!G22</f>
        <v>0</v>
      </c>
      <c r="H24" s="81">
        <f>$G$6-INPUT!H22</f>
        <v>0</v>
      </c>
      <c r="I24" s="81">
        <f>$G$6-INPUT!I22</f>
        <v>0</v>
      </c>
      <c r="J24" s="81">
        <f>$G$6-INPUT!J22</f>
        <v>0</v>
      </c>
      <c r="K24" s="81">
        <f>$G$6-INPUT!K22</f>
        <v>0</v>
      </c>
      <c r="L24" s="81">
        <f>$G$6-INPUT!L22</f>
        <v>0</v>
      </c>
      <c r="M24" s="81">
        <f>$G$6-INPUT!M22</f>
        <v>0</v>
      </c>
      <c r="N24" s="81">
        <f>$G$6-INPUT!N22</f>
        <v>0</v>
      </c>
      <c r="O24" s="81">
        <f>$G$6-INPUT!O22</f>
        <v>0</v>
      </c>
      <c r="P24" s="81">
        <f>$G$6-INPUT!P22</f>
        <v>0</v>
      </c>
      <c r="Q24" s="81">
        <f>$G$6-INPUT!Q22</f>
        <v>0</v>
      </c>
      <c r="R24" s="81">
        <f>$G$6-INPUT!R22</f>
        <v>0</v>
      </c>
      <c r="S24" s="81">
        <f>$G$6-INPUT!S22</f>
        <v>0</v>
      </c>
      <c r="T24" s="142">
        <f>$G$6-INPUT!T22</f>
        <v>0</v>
      </c>
      <c r="U24" s="51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</row>
    <row r="25" spans="1:56" ht="19.95" customHeight="1">
      <c r="A25" s="75"/>
      <c r="B25" s="80" t="s">
        <v>21</v>
      </c>
      <c r="C25" s="141">
        <f>$G$6-INPUT!C23</f>
        <v>0</v>
      </c>
      <c r="D25" s="81">
        <f>$G$6-INPUT!D23</f>
        <v>0</v>
      </c>
      <c r="E25" s="81">
        <f>$G$6-INPUT!E23</f>
        <v>0</v>
      </c>
      <c r="F25" s="81">
        <f>$G$6-INPUT!F23</f>
        <v>0</v>
      </c>
      <c r="G25" s="81">
        <f>$G$6-INPUT!G23</f>
        <v>0</v>
      </c>
      <c r="H25" s="81">
        <f>$G$6-INPUT!H23</f>
        <v>0</v>
      </c>
      <c r="I25" s="81">
        <f>$G$6-INPUT!I23</f>
        <v>0</v>
      </c>
      <c r="J25" s="81">
        <f>$G$6-INPUT!J23</f>
        <v>0</v>
      </c>
      <c r="K25" s="81">
        <f>$G$6-INPUT!K23</f>
        <v>0</v>
      </c>
      <c r="L25" s="81">
        <f>$G$6-INPUT!L23</f>
        <v>0</v>
      </c>
      <c r="M25" s="81">
        <f>$G$6-INPUT!M23</f>
        <v>0</v>
      </c>
      <c r="N25" s="81">
        <f>$G$6-INPUT!N23</f>
        <v>0</v>
      </c>
      <c r="O25" s="81">
        <f>$G$6-INPUT!O23</f>
        <v>0</v>
      </c>
      <c r="P25" s="81">
        <f>$G$6-INPUT!P23</f>
        <v>0</v>
      </c>
      <c r="Q25" s="81">
        <f>$G$6-INPUT!Q23</f>
        <v>0</v>
      </c>
      <c r="R25" s="81">
        <f>$G$6-INPUT!R23</f>
        <v>0</v>
      </c>
      <c r="S25" s="81">
        <f>$G$6-INPUT!S23</f>
        <v>0</v>
      </c>
      <c r="T25" s="142">
        <f>$G$6-INPUT!T23</f>
        <v>0</v>
      </c>
      <c r="U25" s="51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</row>
    <row r="26" spans="1:56" ht="19.95" customHeight="1">
      <c r="A26" s="75"/>
      <c r="B26" s="80" t="s">
        <v>22</v>
      </c>
      <c r="C26" s="141">
        <f>$G$6-INPUT!C24</f>
        <v>0</v>
      </c>
      <c r="D26" s="81">
        <f>$G$6-INPUT!D24</f>
        <v>0</v>
      </c>
      <c r="E26" s="81">
        <f>$G$6-INPUT!E24</f>
        <v>0</v>
      </c>
      <c r="F26" s="81">
        <f>$G$6-INPUT!F24</f>
        <v>0</v>
      </c>
      <c r="G26" s="81">
        <f>$G$6-INPUT!G24</f>
        <v>0</v>
      </c>
      <c r="H26" s="81">
        <f>$G$6-INPUT!H24</f>
        <v>0</v>
      </c>
      <c r="I26" s="81">
        <f>$G$6-INPUT!I24</f>
        <v>0</v>
      </c>
      <c r="J26" s="81">
        <f>$G$6-INPUT!J24</f>
        <v>0</v>
      </c>
      <c r="K26" s="81">
        <f>$G$6-INPUT!K24</f>
        <v>0</v>
      </c>
      <c r="L26" s="81">
        <f>$G$6-INPUT!L24</f>
        <v>0</v>
      </c>
      <c r="M26" s="81">
        <f>$G$6-INPUT!M24</f>
        <v>0</v>
      </c>
      <c r="N26" s="81">
        <f>$G$6-INPUT!N24</f>
        <v>0</v>
      </c>
      <c r="O26" s="81">
        <f>$G$6-INPUT!O24</f>
        <v>0</v>
      </c>
      <c r="P26" s="81">
        <f>$G$6-INPUT!P24</f>
        <v>0</v>
      </c>
      <c r="Q26" s="81">
        <f>$G$6-INPUT!Q24</f>
        <v>0</v>
      </c>
      <c r="R26" s="81">
        <f>$G$6-INPUT!R24</f>
        <v>0</v>
      </c>
      <c r="S26" s="81">
        <f>$G$6-INPUT!S24</f>
        <v>0</v>
      </c>
      <c r="T26" s="142">
        <f>$G$6-INPUT!T24</f>
        <v>0</v>
      </c>
      <c r="U26" s="51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</row>
    <row r="27" spans="1:56" ht="19.95" customHeight="1" thickBot="1">
      <c r="A27" s="75"/>
      <c r="B27" s="80" t="s">
        <v>23</v>
      </c>
      <c r="C27" s="143">
        <f>$G$6-INPUT!C25</f>
        <v>0</v>
      </c>
      <c r="D27" s="144">
        <f>$G$6-INPUT!D25</f>
        <v>0</v>
      </c>
      <c r="E27" s="144">
        <f>$G$6-INPUT!E25</f>
        <v>0</v>
      </c>
      <c r="F27" s="144">
        <f>$G$6-INPUT!F25</f>
        <v>0</v>
      </c>
      <c r="G27" s="144">
        <f>$G$6-INPUT!G25</f>
        <v>0</v>
      </c>
      <c r="H27" s="144">
        <f>$G$6-INPUT!H25</f>
        <v>0</v>
      </c>
      <c r="I27" s="144">
        <f>$G$6-INPUT!I25</f>
        <v>0</v>
      </c>
      <c r="J27" s="144">
        <f>$G$6-INPUT!J25</f>
        <v>0</v>
      </c>
      <c r="K27" s="144">
        <f>$G$6-INPUT!K25</f>
        <v>0</v>
      </c>
      <c r="L27" s="144">
        <f>$G$6-INPUT!L25</f>
        <v>0</v>
      </c>
      <c r="M27" s="144">
        <f>$G$6-INPUT!M25</f>
        <v>0</v>
      </c>
      <c r="N27" s="144">
        <f>$G$6-INPUT!N25</f>
        <v>0</v>
      </c>
      <c r="O27" s="144">
        <f>$G$6-INPUT!O25</f>
        <v>0</v>
      </c>
      <c r="P27" s="144">
        <f>$G$6-INPUT!P25</f>
        <v>0</v>
      </c>
      <c r="Q27" s="144">
        <f>$G$6-INPUT!Q25</f>
        <v>0</v>
      </c>
      <c r="R27" s="144">
        <f>$G$6-INPUT!R25</f>
        <v>0</v>
      </c>
      <c r="S27" s="144">
        <f>$G$6-INPUT!S25</f>
        <v>0</v>
      </c>
      <c r="T27" s="145">
        <f>$G$6-INPUT!T25</f>
        <v>0</v>
      </c>
      <c r="U27" s="5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</row>
    <row r="28" spans="1:56" ht="15.6">
      <c r="A28" s="75"/>
      <c r="B28" s="84" t="s">
        <v>51</v>
      </c>
      <c r="C28" s="80" t="s">
        <v>6</v>
      </c>
      <c r="D28" s="80" t="s">
        <v>7</v>
      </c>
      <c r="E28" s="80" t="s">
        <v>8</v>
      </c>
      <c r="F28" s="80" t="s">
        <v>9</v>
      </c>
      <c r="G28" s="80" t="s">
        <v>10</v>
      </c>
      <c r="H28" s="80" t="s">
        <v>11</v>
      </c>
      <c r="I28" s="80" t="s">
        <v>12</v>
      </c>
      <c r="J28" s="80" t="s">
        <v>13</v>
      </c>
      <c r="K28" s="80" t="s">
        <v>14</v>
      </c>
      <c r="L28" s="80" t="s">
        <v>15</v>
      </c>
      <c r="M28" s="80" t="s">
        <v>16</v>
      </c>
      <c r="N28" s="80" t="s">
        <v>17</v>
      </c>
      <c r="O28" s="80" t="s">
        <v>18</v>
      </c>
      <c r="P28" s="80" t="s">
        <v>19</v>
      </c>
      <c r="Q28" s="80" t="s">
        <v>20</v>
      </c>
      <c r="R28" s="80" t="s">
        <v>21</v>
      </c>
      <c r="S28" s="80" t="s">
        <v>22</v>
      </c>
      <c r="T28" s="80" t="s">
        <v>23</v>
      </c>
      <c r="U28" s="124" t="s">
        <v>52</v>
      </c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</row>
    <row r="29" spans="1:56" ht="16.2" thickBot="1">
      <c r="A29" s="75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82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</row>
    <row r="30" spans="1:56" ht="19.95" customHeight="1" thickBot="1">
      <c r="A30" s="75"/>
      <c r="B30" s="221" t="s">
        <v>95</v>
      </c>
      <c r="C30" s="222"/>
      <c r="D30" s="222"/>
      <c r="E30" s="223"/>
      <c r="F30" s="186">
        <f>G6</f>
        <v>0</v>
      </c>
      <c r="G30" s="71" t="s">
        <v>5</v>
      </c>
      <c r="H30" s="227" t="s">
        <v>97</v>
      </c>
      <c r="I30" s="228"/>
      <c r="J30" s="228"/>
      <c r="K30" s="229"/>
      <c r="L30" s="85">
        <f>MAX(C10:T27)</f>
        <v>0</v>
      </c>
      <c r="M30" s="50" t="s">
        <v>5</v>
      </c>
      <c r="N30" s="227" t="s">
        <v>98</v>
      </c>
      <c r="O30" s="228"/>
      <c r="P30" s="228"/>
      <c r="Q30" s="229"/>
      <c r="R30" s="86">
        <f>MIN(C10:T27)</f>
        <v>0</v>
      </c>
      <c r="S30" s="92"/>
      <c r="T30" s="93"/>
      <c r="U30" s="87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</row>
    <row r="31" spans="1:56" ht="19.95" customHeight="1" thickBot="1">
      <c r="A31" s="75"/>
      <c r="B31" s="224" t="s">
        <v>96</v>
      </c>
      <c r="C31" s="225"/>
      <c r="D31" s="225"/>
      <c r="E31" s="226"/>
      <c r="F31" s="89">
        <f>COUNTIFS(C10:T27,"&gt;=-1",C10:T27,"&lt;=1")/COUNT(C10:T27)</f>
        <v>1</v>
      </c>
      <c r="H31" s="183" t="s">
        <v>46</v>
      </c>
      <c r="I31" s="184"/>
      <c r="J31" s="184"/>
      <c r="K31" s="185"/>
      <c r="L31" s="90">
        <f>COUNTIF(C10:T27,"&gt;1")/COUNT(C10:T27)</f>
        <v>0</v>
      </c>
      <c r="N31" s="227" t="s">
        <v>31</v>
      </c>
      <c r="O31" s="228"/>
      <c r="P31" s="228"/>
      <c r="Q31" s="229"/>
      <c r="R31" s="91">
        <f>COUNTIF(C10:T27,"&lt;-1")/COUNT(C10:T27)</f>
        <v>0</v>
      </c>
      <c r="S31" s="92"/>
      <c r="T31" s="93"/>
      <c r="U31" s="87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</row>
    <row r="32" spans="1:56" ht="15.6">
      <c r="A32" s="75"/>
      <c r="B32" s="52"/>
      <c r="C32" s="52"/>
      <c r="D32" s="52"/>
      <c r="E32" s="50"/>
      <c r="F32" s="52"/>
      <c r="G32" s="52"/>
      <c r="H32" s="52"/>
      <c r="I32" s="92"/>
      <c r="J32" s="92"/>
      <c r="K32" s="92"/>
      <c r="L32" s="92"/>
      <c r="M32" s="92"/>
      <c r="N32" s="92"/>
      <c r="O32" s="92"/>
      <c r="P32" s="52"/>
      <c r="Q32" s="92"/>
      <c r="R32" s="92"/>
      <c r="S32" s="92"/>
      <c r="T32" s="93"/>
      <c r="U32" s="87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</row>
    <row r="33" spans="1:56" ht="16.2" thickBot="1">
      <c r="A33" s="75"/>
      <c r="B33" s="49" t="s">
        <v>58</v>
      </c>
      <c r="C33" s="50"/>
      <c r="D33" s="50"/>
      <c r="E33" s="50"/>
      <c r="F33" s="52"/>
      <c r="G33" s="52"/>
      <c r="H33" s="52"/>
      <c r="I33" s="52"/>
      <c r="J33" s="52"/>
      <c r="K33" s="52"/>
      <c r="L33" s="52"/>
      <c r="M33" s="52"/>
      <c r="N33" s="50"/>
      <c r="O33" s="50"/>
      <c r="P33" s="52"/>
      <c r="Q33" s="52"/>
      <c r="R33" s="92"/>
      <c r="S33" s="92"/>
      <c r="T33" s="93"/>
      <c r="U33" s="87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</row>
    <row r="34" spans="1:56" ht="16.2" thickBot="1">
      <c r="A34" s="75"/>
      <c r="B34" s="50"/>
      <c r="C34" s="94" t="s">
        <v>45</v>
      </c>
      <c r="D34" s="164">
        <v>36</v>
      </c>
      <c r="E34" s="52" t="s">
        <v>40</v>
      </c>
      <c r="F34" s="227" t="s">
        <v>60</v>
      </c>
      <c r="G34" s="229"/>
      <c r="H34" s="230">
        <f>D34*D35</f>
        <v>1296</v>
      </c>
      <c r="I34" s="231"/>
      <c r="J34" s="92" t="s">
        <v>59</v>
      </c>
      <c r="K34" s="227" t="s">
        <v>56</v>
      </c>
      <c r="L34" s="228"/>
      <c r="M34" s="228"/>
      <c r="N34" s="229"/>
      <c r="O34" s="232">
        <f>SUMIF(C10:T27,"&lt;0")*H35/1000*(-1)</f>
        <v>0</v>
      </c>
      <c r="P34" s="233"/>
      <c r="Q34" s="50" t="s">
        <v>55</v>
      </c>
      <c r="R34" s="92"/>
      <c r="S34" s="92"/>
      <c r="T34" s="93"/>
      <c r="U34" s="87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</row>
    <row r="35" spans="1:56" ht="16.2" thickBot="1">
      <c r="A35" s="75"/>
      <c r="B35" s="50"/>
      <c r="C35" s="94" t="s">
        <v>44</v>
      </c>
      <c r="D35" s="164">
        <v>36</v>
      </c>
      <c r="E35" s="52" t="s">
        <v>40</v>
      </c>
      <c r="F35" s="227" t="s">
        <v>61</v>
      </c>
      <c r="G35" s="229"/>
      <c r="H35" s="236">
        <f>D34*D35/COUNT(C10:T27)</f>
        <v>4</v>
      </c>
      <c r="I35" s="237"/>
      <c r="J35" s="92" t="s">
        <v>59</v>
      </c>
      <c r="K35" s="227" t="s">
        <v>57</v>
      </c>
      <c r="L35" s="228"/>
      <c r="M35" s="228"/>
      <c r="N35" s="229"/>
      <c r="O35" s="234">
        <f>SUMIF(C10:T27,"&gt;0")*H35/1000</f>
        <v>0</v>
      </c>
      <c r="P35" s="235"/>
      <c r="Q35" s="50" t="s">
        <v>55</v>
      </c>
      <c r="R35" s="92"/>
      <c r="S35" s="92"/>
      <c r="T35" s="93"/>
      <c r="U35" s="87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</row>
    <row r="36" spans="1:56" ht="15.6">
      <c r="A36" s="95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96"/>
      <c r="O36" s="64"/>
      <c r="P36" s="64"/>
      <c r="Q36" s="64"/>
      <c r="R36" s="64"/>
      <c r="S36" s="64"/>
      <c r="T36" s="97"/>
      <c r="U36" s="65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</row>
    <row r="37" spans="1:56" ht="15.6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</row>
    <row r="38" spans="1:56" ht="15.6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</row>
    <row r="39" spans="1:56" ht="15.6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</row>
    <row r="40" spans="1:56" ht="15.6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</row>
    <row r="41" spans="1:56" ht="15.6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</row>
    <row r="42" spans="1:56" ht="15.6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</row>
    <row r="43" spans="1:56" ht="15.6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</row>
    <row r="44" spans="1:56" ht="15.6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</row>
    <row r="45" spans="1:56" ht="15.6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</row>
    <row r="46" spans="1:56" ht="15.6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</row>
    <row r="47" spans="1:56" ht="15.6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</row>
    <row r="48" spans="1:56" ht="15.6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</row>
    <row r="49" spans="1:56" ht="15.6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</row>
    <row r="50" spans="1:56" ht="15.6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</row>
    <row r="51" spans="1:56" ht="15.6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</row>
    <row r="52" spans="1:56" ht="15.6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</row>
    <row r="53" spans="1:56" ht="15.6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</row>
    <row r="54" spans="1:56" ht="15.6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</row>
    <row r="55" spans="1:56" ht="15.6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</row>
    <row r="56" spans="1:56" ht="15.6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</row>
    <row r="57" spans="1:56" ht="15.6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</row>
    <row r="58" spans="1:56" ht="15.6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</row>
    <row r="59" spans="1:56" ht="15.6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</row>
    <row r="60" spans="1:56" ht="15.6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</row>
    <row r="61" spans="1:56" ht="15.6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</row>
    <row r="62" spans="1:56" ht="15.6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</row>
    <row r="63" spans="1:56" ht="15.6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</row>
    <row r="64" spans="1:56" ht="15.6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</row>
    <row r="65" spans="1:56" ht="15.6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</row>
    <row r="66" spans="1:56" ht="15.6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</row>
    <row r="67" spans="1:56" ht="15.6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</row>
    <row r="68" spans="1:56" ht="15.6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</row>
    <row r="69" spans="1:56" ht="15.6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</row>
    <row r="70" spans="1:56" ht="15.6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</row>
    <row r="71" spans="1:56" ht="15.6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</row>
    <row r="72" spans="1:56" ht="15.6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</row>
    <row r="73" spans="1:56" ht="15.6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</row>
    <row r="74" spans="1:56" ht="15.6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</row>
    <row r="75" spans="1:56" ht="15.6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</row>
    <row r="76" spans="1:56" ht="15.6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</row>
    <row r="77" spans="1:56" ht="15.6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</row>
    <row r="78" spans="1:56" ht="15.6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</row>
    <row r="79" spans="1:56" ht="15.6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</row>
    <row r="80" spans="1:56" ht="15.6">
      <c r="A80" s="46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</row>
    <row r="81" spans="1:56" ht="15.6">
      <c r="A81" s="46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46"/>
      <c r="AS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</row>
    <row r="82" spans="1:56" ht="15.6">
      <c r="A82" s="46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</row>
    <row r="83" spans="1:56" ht="15.6">
      <c r="A83" s="46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</row>
    <row r="84" spans="1:56" ht="15.6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</row>
    <row r="85" spans="1:56" ht="15.6">
      <c r="A85" s="46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</row>
    <row r="86" spans="1:56" ht="15.6">
      <c r="A86" s="46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</row>
    <row r="87" spans="1:56" ht="15.6">
      <c r="A87" s="46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</row>
    <row r="88" spans="1:56" ht="15.6">
      <c r="A88" s="46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</row>
    <row r="89" spans="1:56" ht="15.6">
      <c r="A89" s="46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</row>
    <row r="90" spans="1:56" ht="15.6">
      <c r="A90" s="46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</row>
    <row r="91" spans="1:56" ht="15.6">
      <c r="A91" s="46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</row>
    <row r="92" spans="1:56" ht="15.6">
      <c r="A92" s="46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</row>
    <row r="93" spans="1:56" ht="15.6">
      <c r="A93" s="46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</row>
    <row r="94" spans="1:56" ht="15.6">
      <c r="A94" s="46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</row>
    <row r="95" spans="1:56" ht="15.6">
      <c r="A95" s="46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46"/>
      <c r="AM95" s="46"/>
      <c r="AN95" s="46"/>
      <c r="AO95" s="46"/>
      <c r="AP95" s="46"/>
      <c r="AQ95" s="46"/>
      <c r="AR95" s="46"/>
      <c r="AS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</row>
    <row r="96" spans="1:56" ht="15.6">
      <c r="A96" s="46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</row>
    <row r="97" spans="1:56" ht="15.6">
      <c r="A97" s="46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</row>
    <row r="98" spans="1:56" ht="15.6">
      <c r="A98" s="46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</row>
    <row r="99" spans="1:56" ht="15.6">
      <c r="A99" s="46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6"/>
      <c r="AL99" s="46"/>
      <c r="AM99" s="46"/>
      <c r="AN99" s="46"/>
      <c r="AO99" s="46"/>
      <c r="AP99" s="46"/>
      <c r="AQ99" s="46"/>
      <c r="AR99" s="46"/>
      <c r="AS99" s="46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</row>
  </sheetData>
  <sheetProtection algorithmName="SHA-512" hashValue="Gr2MBiOGK6JWzSgxB1hePXxQc9KzaV9i4Q6HsosQ+kvUXViqL+sU98yp1rWvzus0PVvwLJMBGpkbs+ZCJPLSBg==" saltValue="MNSHvDbqVjHgUcz29Oq6eQ==" spinCount="100000" sheet="1" objects="1" scenarios="1"/>
  <mergeCells count="19">
    <mergeCell ref="F35:G35"/>
    <mergeCell ref="O34:P34"/>
    <mergeCell ref="O35:P35"/>
    <mergeCell ref="K34:N34"/>
    <mergeCell ref="K35:N35"/>
    <mergeCell ref="H35:I35"/>
    <mergeCell ref="B31:E31"/>
    <mergeCell ref="H30:K30"/>
    <mergeCell ref="N31:Q31"/>
    <mergeCell ref="N30:Q30"/>
    <mergeCell ref="H34:I34"/>
    <mergeCell ref="F34:G34"/>
    <mergeCell ref="B30:E30"/>
    <mergeCell ref="D3:H3"/>
    <mergeCell ref="M3:Q3"/>
    <mergeCell ref="D4:H4"/>
    <mergeCell ref="M4:Q4"/>
    <mergeCell ref="G6:H6"/>
    <mergeCell ref="C6:F6"/>
  </mergeCells>
  <phoneticPr fontId="35" type="noConversion"/>
  <conditionalFormatting sqref="C10:T27">
    <cfRule type="cellIs" dxfId="2" priority="1" operator="between">
      <formula>-1</formula>
      <formula>1</formula>
    </cfRule>
    <cfRule type="cellIs" dxfId="1" priority="2" operator="greaterThan">
      <formula>1</formula>
    </cfRule>
    <cfRule type="cellIs" dxfId="0" priority="3" operator="lessThan">
      <formula>-1</formula>
    </cfRule>
  </conditionalFormatting>
  <printOptions horizontalCentered="1" verticalCentered="1"/>
  <pageMargins left="0.39370078740157483" right="0.39370078740157483" top="0.39370078740157483" bottom="0.39370078740157483" header="0.31496062992125984" footer="0.11811023622047245"/>
  <pageSetup paperSize="9" scale="80" orientation="landscape" horizontalDpi="4294967293" verticalDpi="0" r:id="rId1"/>
  <headerFooter>
    <oddFooter>&amp;L&amp;F&amp;C&amp;A&amp;R&amp;D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91E49-8CE5-4765-8DA8-329271DF6FC6}">
  <sheetPr>
    <pageSetUpPr fitToPage="1"/>
  </sheetPr>
  <dimension ref="A1:AU100"/>
  <sheetViews>
    <sheetView zoomScale="70" zoomScaleNormal="70" workbookViewId="0">
      <selection activeCell="D3" sqref="D3:H3"/>
    </sheetView>
  </sheetViews>
  <sheetFormatPr defaultRowHeight="13.8"/>
  <cols>
    <col min="1" max="1" width="3" style="16" customWidth="1"/>
    <col min="2" max="2" width="6" style="16" customWidth="1"/>
    <col min="3" max="20" width="8.69921875" style="16" customWidth="1"/>
    <col min="21" max="21" width="8.296875" style="16" customWidth="1"/>
    <col min="22" max="22" width="0.59765625" style="16" customWidth="1"/>
    <col min="23" max="30" width="8.796875" style="16"/>
    <col min="31" max="47" width="9.19921875" style="16" customWidth="1"/>
    <col min="48" max="16384" width="8.796875" style="16"/>
  </cols>
  <sheetData>
    <row r="1" spans="1:47" s="47" customFormat="1" ht="24" customHeight="1">
      <c r="A1" s="40"/>
      <c r="B1" s="41" t="s">
        <v>103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2"/>
      <c r="P1" s="42"/>
      <c r="Q1" s="41" t="s">
        <v>83</v>
      </c>
      <c r="R1" s="42"/>
      <c r="S1" s="44"/>
      <c r="T1" s="44"/>
      <c r="U1" s="44"/>
      <c r="V1" s="45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</row>
    <row r="2" spans="1:47" s="47" customFormat="1" ht="19.95" customHeight="1">
      <c r="A2" s="5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8"/>
      <c r="P2" s="68"/>
      <c r="Q2" s="68"/>
      <c r="R2" s="68"/>
      <c r="S2" s="68"/>
      <c r="T2" s="68"/>
      <c r="U2" s="68"/>
      <c r="V2" s="69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</row>
    <row r="3" spans="1:47" s="47" customFormat="1" ht="24" customHeight="1">
      <c r="A3" s="57"/>
      <c r="B3" s="53" t="s">
        <v>1</v>
      </c>
      <c r="D3" s="247"/>
      <c r="E3" s="248"/>
      <c r="F3" s="248"/>
      <c r="G3" s="248"/>
      <c r="H3" s="249"/>
      <c r="I3" s="52"/>
      <c r="J3" s="98" t="s">
        <v>4</v>
      </c>
      <c r="K3" s="238"/>
      <c r="L3" s="239"/>
      <c r="M3" s="239"/>
      <c r="N3" s="239"/>
      <c r="O3" s="240"/>
      <c r="Q3" s="53" t="s">
        <v>77</v>
      </c>
      <c r="R3" s="53"/>
      <c r="S3" s="52"/>
      <c r="T3" s="52"/>
      <c r="U3" s="50"/>
      <c r="V3" s="51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</row>
    <row r="4" spans="1:47" s="47" customFormat="1" ht="24" customHeight="1">
      <c r="A4" s="57"/>
      <c r="B4" s="53" t="s">
        <v>3</v>
      </c>
      <c r="D4" s="247"/>
      <c r="E4" s="248"/>
      <c r="F4" s="248"/>
      <c r="G4" s="248"/>
      <c r="H4" s="249"/>
      <c r="I4" s="50"/>
      <c r="J4" s="98" t="s">
        <v>99</v>
      </c>
      <c r="K4" s="238"/>
      <c r="L4" s="239"/>
      <c r="M4" s="239"/>
      <c r="N4" s="239"/>
      <c r="O4" s="240"/>
      <c r="Q4" s="238"/>
      <c r="R4" s="239"/>
      <c r="S4" s="240"/>
      <c r="T4" s="52"/>
      <c r="U4" s="50"/>
      <c r="V4" s="51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</row>
    <row r="5" spans="1:47" s="47" customFormat="1" ht="19.95" customHeight="1" thickBot="1">
      <c r="A5" s="57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2"/>
      <c r="Q5" s="49"/>
      <c r="R5" s="49"/>
      <c r="S5" s="68"/>
      <c r="T5" s="49"/>
      <c r="U5" s="50"/>
      <c r="V5" s="59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</row>
    <row r="6" spans="1:47" s="47" customFormat="1" ht="28.05" customHeight="1" thickBot="1">
      <c r="A6" s="57"/>
      <c r="B6" s="122" t="s">
        <v>50</v>
      </c>
      <c r="C6" s="146" t="s">
        <v>6</v>
      </c>
      <c r="D6" s="151" t="s">
        <v>7</v>
      </c>
      <c r="E6" s="147" t="s">
        <v>8</v>
      </c>
      <c r="F6" s="148" t="s">
        <v>9</v>
      </c>
      <c r="G6" s="146" t="s">
        <v>10</v>
      </c>
      <c r="H6" s="151" t="s">
        <v>11</v>
      </c>
      <c r="I6" s="147" t="s">
        <v>12</v>
      </c>
      <c r="J6" s="148" t="s">
        <v>13</v>
      </c>
      <c r="K6" s="146" t="s">
        <v>14</v>
      </c>
      <c r="L6" s="151" t="s">
        <v>15</v>
      </c>
      <c r="M6" s="147" t="s">
        <v>16</v>
      </c>
      <c r="N6" s="148" t="s">
        <v>17</v>
      </c>
      <c r="O6" s="146" t="s">
        <v>18</v>
      </c>
      <c r="P6" s="151" t="s">
        <v>19</v>
      </c>
      <c r="Q6" s="147" t="s">
        <v>20</v>
      </c>
      <c r="R6" s="148" t="s">
        <v>21</v>
      </c>
      <c r="S6" s="146" t="s">
        <v>22</v>
      </c>
      <c r="T6" s="151" t="s">
        <v>23</v>
      </c>
      <c r="U6" s="121" t="s">
        <v>49</v>
      </c>
      <c r="V6" s="99"/>
      <c r="W6" s="100"/>
      <c r="X6" s="100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</row>
    <row r="7" spans="1:47" s="47" customFormat="1" ht="28.05" customHeight="1">
      <c r="A7" s="57"/>
      <c r="B7" s="153" t="s">
        <v>6</v>
      </c>
      <c r="C7" s="102"/>
      <c r="D7" s="101"/>
      <c r="E7" s="157"/>
      <c r="F7" s="160"/>
      <c r="G7" s="102"/>
      <c r="H7" s="101"/>
      <c r="I7" s="157"/>
      <c r="J7" s="160"/>
      <c r="K7" s="102"/>
      <c r="L7" s="101"/>
      <c r="M7" s="157"/>
      <c r="N7" s="160"/>
      <c r="O7" s="102"/>
      <c r="P7" s="101"/>
      <c r="Q7" s="157"/>
      <c r="R7" s="160"/>
      <c r="S7" s="102"/>
      <c r="T7" s="101"/>
      <c r="U7" s="18"/>
      <c r="V7" s="51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</row>
    <row r="8" spans="1:47" s="47" customFormat="1" ht="28.05" customHeight="1" thickBot="1">
      <c r="A8" s="57"/>
      <c r="B8" s="154" t="s">
        <v>7</v>
      </c>
      <c r="C8" s="156"/>
      <c r="D8" s="152"/>
      <c r="E8" s="158"/>
      <c r="F8" s="161"/>
      <c r="G8" s="156"/>
      <c r="H8" s="152"/>
      <c r="I8" s="158"/>
      <c r="J8" s="161"/>
      <c r="K8" s="156"/>
      <c r="L8" s="152"/>
      <c r="M8" s="158"/>
      <c r="N8" s="161"/>
      <c r="O8" s="156"/>
      <c r="P8" s="152"/>
      <c r="Q8" s="158"/>
      <c r="R8" s="161"/>
      <c r="S8" s="156"/>
      <c r="T8" s="152"/>
      <c r="U8" s="18"/>
      <c r="V8" s="59"/>
      <c r="W8" s="100"/>
      <c r="X8" s="100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</row>
    <row r="9" spans="1:47" ht="28.05" customHeight="1">
      <c r="A9" s="32"/>
      <c r="B9" s="155" t="s">
        <v>8</v>
      </c>
      <c r="C9" s="149"/>
      <c r="D9" s="150"/>
      <c r="E9" s="159"/>
      <c r="F9" s="162"/>
      <c r="G9" s="149"/>
      <c r="H9" s="150"/>
      <c r="I9" s="159"/>
      <c r="J9" s="162"/>
      <c r="K9" s="149"/>
      <c r="L9" s="150"/>
      <c r="M9" s="159"/>
      <c r="N9" s="162"/>
      <c r="O9" s="149"/>
      <c r="P9" s="150"/>
      <c r="Q9" s="159"/>
      <c r="R9" s="162"/>
      <c r="S9" s="149"/>
      <c r="T9" s="150"/>
      <c r="U9" s="18"/>
      <c r="V9" s="33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</row>
    <row r="10" spans="1:47" ht="28.05" customHeight="1" thickBot="1">
      <c r="A10" s="32"/>
      <c r="B10" s="154" t="s">
        <v>9</v>
      </c>
      <c r="C10" s="156"/>
      <c r="D10" s="152"/>
      <c r="E10" s="158"/>
      <c r="F10" s="161"/>
      <c r="G10" s="156"/>
      <c r="H10" s="152"/>
      <c r="I10" s="158"/>
      <c r="J10" s="161"/>
      <c r="K10" s="156"/>
      <c r="L10" s="152"/>
      <c r="M10" s="158"/>
      <c r="N10" s="161"/>
      <c r="O10" s="156"/>
      <c r="P10" s="152"/>
      <c r="Q10" s="158"/>
      <c r="R10" s="161"/>
      <c r="S10" s="156"/>
      <c r="T10" s="152"/>
      <c r="U10" s="121"/>
      <c r="V10" s="33"/>
      <c r="W10" s="100"/>
      <c r="X10" s="100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</row>
    <row r="11" spans="1:47" ht="28.05" customHeight="1">
      <c r="A11" s="32"/>
      <c r="B11" s="153" t="s">
        <v>10</v>
      </c>
      <c r="C11" s="102"/>
      <c r="D11" s="101"/>
      <c r="E11" s="157"/>
      <c r="F11" s="160"/>
      <c r="G11" s="102"/>
      <c r="H11" s="101"/>
      <c r="I11" s="157"/>
      <c r="J11" s="160"/>
      <c r="K11" s="102"/>
      <c r="L11" s="101"/>
      <c r="M11" s="157"/>
      <c r="N11" s="160"/>
      <c r="O11" s="102"/>
      <c r="P11" s="101"/>
      <c r="Q11" s="157"/>
      <c r="R11" s="160"/>
      <c r="S11" s="102"/>
      <c r="T11" s="101"/>
      <c r="U11" s="18"/>
      <c r="V11" s="33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</row>
    <row r="12" spans="1:47" ht="28.05" customHeight="1" thickBot="1">
      <c r="A12" s="32"/>
      <c r="B12" s="154" t="s">
        <v>11</v>
      </c>
      <c r="C12" s="156"/>
      <c r="D12" s="152"/>
      <c r="E12" s="158"/>
      <c r="F12" s="161"/>
      <c r="G12" s="156"/>
      <c r="H12" s="152"/>
      <c r="I12" s="158"/>
      <c r="J12" s="161"/>
      <c r="K12" s="156"/>
      <c r="L12" s="152"/>
      <c r="M12" s="158"/>
      <c r="N12" s="161"/>
      <c r="O12" s="156"/>
      <c r="P12" s="152"/>
      <c r="Q12" s="158"/>
      <c r="R12" s="161"/>
      <c r="S12" s="156"/>
      <c r="T12" s="152"/>
      <c r="U12" s="18"/>
      <c r="V12" s="33"/>
      <c r="W12" s="100"/>
      <c r="X12" s="100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</row>
    <row r="13" spans="1:47" ht="28.05" customHeight="1">
      <c r="A13" s="32"/>
      <c r="B13" s="155" t="s">
        <v>12</v>
      </c>
      <c r="C13" s="149"/>
      <c r="D13" s="150"/>
      <c r="E13" s="159"/>
      <c r="F13" s="162"/>
      <c r="G13" s="149"/>
      <c r="H13" s="150"/>
      <c r="I13" s="159"/>
      <c r="J13" s="162"/>
      <c r="K13" s="149"/>
      <c r="L13" s="150"/>
      <c r="M13" s="159"/>
      <c r="N13" s="162"/>
      <c r="O13" s="149"/>
      <c r="P13" s="150"/>
      <c r="Q13" s="159"/>
      <c r="R13" s="162"/>
      <c r="S13" s="149"/>
      <c r="T13" s="150"/>
      <c r="U13" s="18"/>
      <c r="V13" s="33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</row>
    <row r="14" spans="1:47" ht="28.05" customHeight="1" thickBot="1">
      <c r="A14" s="32"/>
      <c r="B14" s="154" t="s">
        <v>13</v>
      </c>
      <c r="C14" s="156"/>
      <c r="D14" s="152"/>
      <c r="E14" s="158"/>
      <c r="F14" s="161"/>
      <c r="G14" s="156"/>
      <c r="H14" s="152"/>
      <c r="I14" s="158"/>
      <c r="J14" s="161"/>
      <c r="K14" s="156"/>
      <c r="L14" s="152"/>
      <c r="M14" s="158"/>
      <c r="N14" s="161"/>
      <c r="O14" s="156"/>
      <c r="P14" s="152"/>
      <c r="Q14" s="158"/>
      <c r="R14" s="161"/>
      <c r="S14" s="156"/>
      <c r="T14" s="152"/>
      <c r="U14" s="18"/>
      <c r="V14" s="33"/>
      <c r="W14" s="100"/>
      <c r="X14" s="100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</row>
    <row r="15" spans="1:47" ht="28.05" customHeight="1">
      <c r="A15" s="32"/>
      <c r="B15" s="153" t="s">
        <v>14</v>
      </c>
      <c r="C15" s="102"/>
      <c r="D15" s="101"/>
      <c r="E15" s="157"/>
      <c r="F15" s="160"/>
      <c r="G15" s="102"/>
      <c r="H15" s="101"/>
      <c r="I15" s="157"/>
      <c r="J15" s="160"/>
      <c r="K15" s="102"/>
      <c r="L15" s="101"/>
      <c r="M15" s="157"/>
      <c r="N15" s="160"/>
      <c r="O15" s="102"/>
      <c r="P15" s="101"/>
      <c r="Q15" s="157"/>
      <c r="R15" s="160"/>
      <c r="S15" s="102"/>
      <c r="T15" s="101"/>
      <c r="U15" s="18"/>
      <c r="V15" s="33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</row>
    <row r="16" spans="1:47" ht="28.05" customHeight="1" thickBot="1">
      <c r="A16" s="32"/>
      <c r="B16" s="154" t="s">
        <v>15</v>
      </c>
      <c r="C16" s="156"/>
      <c r="D16" s="152"/>
      <c r="E16" s="158"/>
      <c r="F16" s="161"/>
      <c r="G16" s="156"/>
      <c r="H16" s="152"/>
      <c r="I16" s="158"/>
      <c r="J16" s="161"/>
      <c r="K16" s="156"/>
      <c r="L16" s="152"/>
      <c r="M16" s="158"/>
      <c r="N16" s="161"/>
      <c r="O16" s="156"/>
      <c r="P16" s="152"/>
      <c r="Q16" s="158"/>
      <c r="R16" s="161"/>
      <c r="S16" s="156"/>
      <c r="T16" s="152"/>
      <c r="U16" s="18"/>
      <c r="V16" s="33"/>
      <c r="W16" s="100"/>
      <c r="X16" s="100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</row>
    <row r="17" spans="1:47" ht="28.05" customHeight="1">
      <c r="A17" s="32"/>
      <c r="B17" s="155" t="s">
        <v>16</v>
      </c>
      <c r="C17" s="149"/>
      <c r="D17" s="150"/>
      <c r="E17" s="159"/>
      <c r="F17" s="162"/>
      <c r="G17" s="149"/>
      <c r="H17" s="150"/>
      <c r="I17" s="159"/>
      <c r="J17" s="162"/>
      <c r="K17" s="149"/>
      <c r="L17" s="150"/>
      <c r="M17" s="159"/>
      <c r="N17" s="162"/>
      <c r="O17" s="149"/>
      <c r="P17" s="150"/>
      <c r="Q17" s="159"/>
      <c r="R17" s="162"/>
      <c r="S17" s="149"/>
      <c r="T17" s="150"/>
      <c r="U17" s="18"/>
      <c r="V17" s="33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</row>
    <row r="18" spans="1:47" ht="28.05" customHeight="1" thickBot="1">
      <c r="A18" s="32"/>
      <c r="B18" s="154" t="s">
        <v>17</v>
      </c>
      <c r="C18" s="156"/>
      <c r="D18" s="152"/>
      <c r="E18" s="158"/>
      <c r="F18" s="161"/>
      <c r="G18" s="156"/>
      <c r="H18" s="152"/>
      <c r="I18" s="158"/>
      <c r="J18" s="161"/>
      <c r="K18" s="156"/>
      <c r="L18" s="152"/>
      <c r="M18" s="158"/>
      <c r="N18" s="161"/>
      <c r="O18" s="156"/>
      <c r="P18" s="152"/>
      <c r="Q18" s="158"/>
      <c r="R18" s="161"/>
      <c r="S18" s="156"/>
      <c r="T18" s="152"/>
      <c r="U18" s="18"/>
      <c r="V18" s="33"/>
      <c r="W18" s="100"/>
      <c r="X18" s="100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</row>
    <row r="19" spans="1:47" ht="28.05" customHeight="1">
      <c r="A19" s="32"/>
      <c r="B19" s="153" t="s">
        <v>18</v>
      </c>
      <c r="C19" s="102"/>
      <c r="D19" s="101"/>
      <c r="E19" s="157"/>
      <c r="F19" s="160"/>
      <c r="G19" s="102"/>
      <c r="H19" s="101"/>
      <c r="I19" s="157"/>
      <c r="J19" s="160"/>
      <c r="K19" s="102"/>
      <c r="L19" s="101"/>
      <c r="M19" s="157"/>
      <c r="N19" s="160"/>
      <c r="O19" s="102"/>
      <c r="P19" s="101"/>
      <c r="Q19" s="157"/>
      <c r="R19" s="160"/>
      <c r="S19" s="102"/>
      <c r="T19" s="101"/>
      <c r="U19" s="18"/>
      <c r="V19" s="33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</row>
    <row r="20" spans="1:47" ht="28.05" customHeight="1" thickBot="1">
      <c r="A20" s="32"/>
      <c r="B20" s="154" t="s">
        <v>19</v>
      </c>
      <c r="C20" s="156"/>
      <c r="D20" s="152"/>
      <c r="E20" s="158"/>
      <c r="F20" s="161"/>
      <c r="G20" s="156"/>
      <c r="H20" s="152"/>
      <c r="I20" s="158"/>
      <c r="J20" s="161"/>
      <c r="K20" s="156"/>
      <c r="L20" s="152"/>
      <c r="M20" s="158"/>
      <c r="N20" s="161"/>
      <c r="O20" s="156"/>
      <c r="P20" s="152"/>
      <c r="Q20" s="158"/>
      <c r="R20" s="161"/>
      <c r="S20" s="156"/>
      <c r="T20" s="152"/>
      <c r="U20" s="18"/>
      <c r="V20" s="33"/>
      <c r="W20" s="100"/>
      <c r="X20" s="100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</row>
    <row r="21" spans="1:47" ht="28.05" customHeight="1">
      <c r="A21" s="32"/>
      <c r="B21" s="155" t="s">
        <v>20</v>
      </c>
      <c r="C21" s="149"/>
      <c r="D21" s="150"/>
      <c r="E21" s="159"/>
      <c r="F21" s="162"/>
      <c r="G21" s="149"/>
      <c r="H21" s="150"/>
      <c r="I21" s="159"/>
      <c r="J21" s="162"/>
      <c r="K21" s="149"/>
      <c r="L21" s="150"/>
      <c r="M21" s="159"/>
      <c r="N21" s="162"/>
      <c r="O21" s="149"/>
      <c r="P21" s="150"/>
      <c r="Q21" s="159"/>
      <c r="R21" s="162"/>
      <c r="S21" s="149"/>
      <c r="T21" s="150"/>
      <c r="U21" s="18"/>
      <c r="V21" s="33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</row>
    <row r="22" spans="1:47" ht="28.05" customHeight="1" thickBot="1">
      <c r="A22" s="32"/>
      <c r="B22" s="154" t="s">
        <v>21</v>
      </c>
      <c r="C22" s="156"/>
      <c r="D22" s="152"/>
      <c r="E22" s="158"/>
      <c r="F22" s="161"/>
      <c r="G22" s="156"/>
      <c r="H22" s="152"/>
      <c r="I22" s="158"/>
      <c r="J22" s="161"/>
      <c r="K22" s="156"/>
      <c r="L22" s="152"/>
      <c r="M22" s="158"/>
      <c r="N22" s="161"/>
      <c r="O22" s="156"/>
      <c r="P22" s="152"/>
      <c r="Q22" s="158"/>
      <c r="R22" s="161"/>
      <c r="S22" s="156"/>
      <c r="T22" s="152"/>
      <c r="U22" s="18"/>
      <c r="V22" s="33"/>
      <c r="W22" s="100"/>
      <c r="X22" s="100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</row>
    <row r="23" spans="1:47" ht="28.05" customHeight="1">
      <c r="A23" s="32"/>
      <c r="B23" s="153" t="s">
        <v>22</v>
      </c>
      <c r="C23" s="102"/>
      <c r="D23" s="101"/>
      <c r="E23" s="157"/>
      <c r="F23" s="160"/>
      <c r="G23" s="102"/>
      <c r="H23" s="101"/>
      <c r="I23" s="157"/>
      <c r="J23" s="160"/>
      <c r="K23" s="102"/>
      <c r="L23" s="101"/>
      <c r="M23" s="157"/>
      <c r="N23" s="160"/>
      <c r="O23" s="102"/>
      <c r="P23" s="101"/>
      <c r="Q23" s="157"/>
      <c r="R23" s="160"/>
      <c r="S23" s="102"/>
      <c r="T23" s="101"/>
      <c r="U23" s="18"/>
      <c r="V23" s="33"/>
      <c r="W23" s="100"/>
      <c r="X23" s="100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</row>
    <row r="24" spans="1:47" ht="28.05" customHeight="1" thickBot="1">
      <c r="A24" s="32"/>
      <c r="B24" s="154" t="s">
        <v>23</v>
      </c>
      <c r="C24" s="156"/>
      <c r="D24" s="152"/>
      <c r="E24" s="158"/>
      <c r="F24" s="161"/>
      <c r="G24" s="156"/>
      <c r="H24" s="152"/>
      <c r="I24" s="158"/>
      <c r="J24" s="161"/>
      <c r="K24" s="156"/>
      <c r="L24" s="152"/>
      <c r="M24" s="158"/>
      <c r="N24" s="161"/>
      <c r="O24" s="156"/>
      <c r="P24" s="152"/>
      <c r="Q24" s="158"/>
      <c r="R24" s="161"/>
      <c r="S24" s="156"/>
      <c r="T24" s="152"/>
      <c r="U24" s="18"/>
      <c r="V24" s="33"/>
      <c r="W24" s="100"/>
      <c r="X24" s="100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</row>
    <row r="25" spans="1:47" ht="29.4" customHeight="1">
      <c r="A25" s="103"/>
      <c r="B25" s="123" t="s">
        <v>51</v>
      </c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23" t="s">
        <v>52</v>
      </c>
      <c r="V25" s="105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</row>
    <row r="26" spans="1:47" ht="15.6">
      <c r="A26" s="100"/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</row>
    <row r="27" spans="1:47" ht="15.6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</row>
    <row r="28" spans="1:47" ht="15.6">
      <c r="A28" s="100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</row>
    <row r="29" spans="1:47" ht="15.6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</row>
    <row r="30" spans="1:47" ht="15.6">
      <c r="A30" s="100"/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</row>
    <row r="31" spans="1:47" ht="15.6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</row>
    <row r="32" spans="1:47" ht="15.6">
      <c r="A32" s="100"/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</row>
    <row r="33" spans="1:47" ht="15.6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</row>
    <row r="34" spans="1:47" ht="15.6">
      <c r="A34" s="100"/>
      <c r="B34" s="100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</row>
    <row r="35" spans="1:47" ht="15.6">
      <c r="A35" s="100"/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</row>
    <row r="36" spans="1:47" ht="15.6">
      <c r="A36" s="100"/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</row>
    <row r="37" spans="1:47" ht="15.6">
      <c r="A37" s="100"/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</row>
    <row r="38" spans="1:47" ht="15.6">
      <c r="A38" s="100"/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</row>
    <row r="39" spans="1:47" ht="15.6">
      <c r="A39" s="100"/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</row>
    <row r="40" spans="1:47" ht="15.6">
      <c r="A40" s="100"/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</row>
    <row r="41" spans="1:47" ht="15.6">
      <c r="A41" s="100"/>
      <c r="B41" s="100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</row>
    <row r="42" spans="1:47" ht="15.6">
      <c r="A42" s="100"/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</row>
    <row r="43" spans="1:47" ht="15.6">
      <c r="A43" s="100"/>
      <c r="B43" s="100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</row>
    <row r="44" spans="1:47" ht="15.6">
      <c r="A44" s="100"/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</row>
    <row r="45" spans="1:47" ht="15.6">
      <c r="A45" s="100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</row>
    <row r="46" spans="1:47" ht="15.6">
      <c r="A46" s="100"/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</row>
    <row r="47" spans="1:47" ht="15.6">
      <c r="A47" s="100"/>
      <c r="B47" s="100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</row>
    <row r="48" spans="1:47" ht="15.6">
      <c r="A48" s="100"/>
      <c r="B48" s="100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</row>
    <row r="49" spans="1:47" ht="15.6">
      <c r="A49" s="100"/>
      <c r="B49" s="100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</row>
    <row r="50" spans="1:47" ht="15.6">
      <c r="A50" s="100"/>
      <c r="B50" s="100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</row>
    <row r="51" spans="1:47" ht="15.6">
      <c r="A51" s="100"/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</row>
    <row r="52" spans="1:47" ht="15.6">
      <c r="A52" s="100"/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</row>
    <row r="53" spans="1:47" ht="15.6">
      <c r="A53" s="100"/>
      <c r="B53" s="100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</row>
    <row r="54" spans="1:47" ht="15.6">
      <c r="A54" s="100"/>
      <c r="B54" s="100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</row>
    <row r="55" spans="1:47" ht="15.6">
      <c r="A55" s="100"/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</row>
    <row r="56" spans="1:47" ht="15.6">
      <c r="A56" s="100"/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</row>
    <row r="57" spans="1:47" ht="15.6">
      <c r="A57" s="100"/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</row>
    <row r="58" spans="1:47" ht="15.6">
      <c r="A58" s="100"/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</row>
    <row r="59" spans="1:47" ht="15.6">
      <c r="A59" s="100"/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</row>
    <row r="60" spans="1:47" ht="15.6">
      <c r="A60" s="100"/>
      <c r="B60" s="100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</row>
    <row r="61" spans="1:47" ht="15.6">
      <c r="A61" s="100"/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</row>
    <row r="62" spans="1:47" ht="15.6">
      <c r="A62" s="100"/>
      <c r="B62" s="100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</row>
    <row r="63" spans="1:47" ht="15.6">
      <c r="A63" s="100"/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</row>
    <row r="64" spans="1:47" ht="15.6">
      <c r="A64" s="100"/>
      <c r="B64" s="100"/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</row>
    <row r="65" spans="1:47" ht="15.6">
      <c r="A65" s="100"/>
      <c r="B65" s="100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</row>
    <row r="66" spans="1:47" ht="15.6">
      <c r="A66" s="100"/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</row>
    <row r="67" spans="1:47" ht="15.6">
      <c r="A67" s="100"/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</row>
    <row r="68" spans="1:47" ht="15.6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</row>
    <row r="69" spans="1:47" ht="15.6">
      <c r="A69" s="100"/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</row>
    <row r="70" spans="1:47" ht="15.6">
      <c r="A70" s="100"/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</row>
    <row r="71" spans="1:47" ht="15.6">
      <c r="A71" s="100"/>
      <c r="B71" s="100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</row>
    <row r="72" spans="1:47" ht="15.6">
      <c r="A72" s="100"/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</row>
    <row r="73" spans="1:47" ht="15.6">
      <c r="A73" s="100"/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</row>
    <row r="74" spans="1:47" ht="15.6">
      <c r="A74" s="100"/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</row>
    <row r="75" spans="1:47" ht="15.6">
      <c r="A75" s="100"/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</row>
    <row r="76" spans="1:47" ht="15.6">
      <c r="A76" s="100"/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</row>
    <row r="77" spans="1:47" ht="15.6">
      <c r="A77" s="100"/>
      <c r="B77" s="100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46"/>
    </row>
    <row r="78" spans="1:47" ht="15.6">
      <c r="A78" s="100"/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</row>
    <row r="79" spans="1:47" ht="15.6">
      <c r="A79" s="100"/>
      <c r="B79" s="100"/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</row>
    <row r="80" spans="1:47" ht="15.6">
      <c r="A80" s="100"/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</row>
    <row r="81" spans="1:47" ht="15.6">
      <c r="A81" s="100"/>
      <c r="B81" s="100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46"/>
      <c r="AS81" s="46"/>
      <c r="AT81" s="46"/>
      <c r="AU81" s="46"/>
    </row>
    <row r="82" spans="1:47" ht="15.6">
      <c r="A82" s="100"/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</row>
    <row r="83" spans="1:47" ht="15.6">
      <c r="A83" s="100"/>
      <c r="B83" s="100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</row>
    <row r="84" spans="1:47" ht="15.6">
      <c r="A84" s="100"/>
      <c r="B84" s="100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</row>
    <row r="85" spans="1:47" ht="15.6">
      <c r="A85" s="100"/>
      <c r="B85" s="100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</row>
    <row r="86" spans="1:47" ht="15.6">
      <c r="A86" s="100"/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</row>
    <row r="87" spans="1:47" ht="15.6">
      <c r="A87" s="100"/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</row>
    <row r="88" spans="1:47" ht="15.6">
      <c r="A88" s="100"/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</row>
    <row r="89" spans="1:47" ht="15.6">
      <c r="A89" s="100"/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</row>
    <row r="90" spans="1:47" ht="15.6">
      <c r="A90" s="100"/>
      <c r="B90" s="100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</row>
    <row r="91" spans="1:47" ht="15.6">
      <c r="A91" s="100"/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</row>
    <row r="92" spans="1:47" ht="15.6">
      <c r="A92" s="100"/>
      <c r="B92" s="100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</row>
    <row r="93" spans="1:47" ht="15.6">
      <c r="A93" s="100"/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</row>
    <row r="94" spans="1:47" ht="15.6">
      <c r="A94" s="100"/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</row>
    <row r="95" spans="1:47" ht="15.6">
      <c r="A95" s="100"/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46"/>
      <c r="AM95" s="46"/>
      <c r="AN95" s="46"/>
      <c r="AO95" s="46"/>
      <c r="AP95" s="46"/>
      <c r="AQ95" s="46"/>
      <c r="AR95" s="46"/>
      <c r="AS95" s="46"/>
      <c r="AT95" s="46"/>
      <c r="AU95" s="46"/>
    </row>
    <row r="96" spans="1:47" ht="15.6">
      <c r="A96" s="100"/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</row>
    <row r="97" spans="1:47" ht="15.6">
      <c r="A97" s="100"/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</row>
    <row r="98" spans="1:47" ht="15.6">
      <c r="A98" s="100"/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</row>
    <row r="99" spans="1:47" ht="15.6">
      <c r="A99" s="100"/>
      <c r="B99" s="100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6"/>
      <c r="AL99" s="46"/>
      <c r="AM99" s="46"/>
      <c r="AN99" s="46"/>
      <c r="AO99" s="46"/>
      <c r="AP99" s="46"/>
      <c r="AQ99" s="46"/>
      <c r="AR99" s="46"/>
      <c r="AS99" s="46"/>
      <c r="AT99" s="46"/>
      <c r="AU99" s="46"/>
    </row>
    <row r="100" spans="1:47" ht="15.6">
      <c r="A100" s="100"/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6"/>
      <c r="AL100" s="46"/>
      <c r="AM100" s="46"/>
      <c r="AN100" s="46"/>
      <c r="AO100" s="46"/>
      <c r="AP100" s="46"/>
      <c r="AQ100" s="46"/>
      <c r="AR100" s="46"/>
      <c r="AS100" s="46"/>
      <c r="AT100" s="46"/>
      <c r="AU100" s="46"/>
    </row>
  </sheetData>
  <sheetProtection algorithmName="SHA-512" hashValue="rY/3upQum6U2KyHSU7jL8OsWKkgYuHL9fK8tHGsQU/Mz/DrrDNWJSRvlzVoD6SO3P+VfaQl4EYsexx/F+vmX3g==" saltValue="2yXy2RMY8b4xSUWrMccB7g==" spinCount="100000" sheet="1" objects="1" scenarios="1"/>
  <mergeCells count="5">
    <mergeCell ref="Q4:S4"/>
    <mergeCell ref="K4:O4"/>
    <mergeCell ref="D4:H4"/>
    <mergeCell ref="D3:H3"/>
    <mergeCell ref="K3:O3"/>
  </mergeCells>
  <phoneticPr fontId="35" type="noConversion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76" orientation="landscape" horizontalDpi="4294967293" verticalDpi="0" r:id="rId1"/>
  <headerFooter>
    <oddFooter>&amp;L&amp;F&amp;C&amp;A&amp;R&amp;D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INTRO</vt:lpstr>
      <vt:lpstr>INPUT</vt:lpstr>
      <vt:lpstr>BSA LEVEL POINTS</vt:lpstr>
      <vt:lpstr>Old Inner Pts</vt:lpstr>
      <vt:lpstr>PROFILE</vt:lpstr>
      <vt:lpstr>RecordSheet</vt:lpstr>
      <vt:lpstr>'BSA LEVEL POINTS'!Print_Area</vt:lpstr>
      <vt:lpstr>INPUT!Print_Area</vt:lpstr>
      <vt:lpstr>INTRO!Print_Area</vt:lpstr>
      <vt:lpstr>'Old Inner Pts'!Print_Area</vt:lpstr>
      <vt:lpstr>PROFILE!Print_Area</vt:lpstr>
      <vt:lpstr>RecordSheet!Print_Area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 Marais</dc:creator>
  <cp:lastModifiedBy>Nic Marais</cp:lastModifiedBy>
  <cp:lastPrinted>2026-08-12T06:31:00Z</cp:lastPrinted>
  <dcterms:created xsi:type="dcterms:W3CDTF">2026-04-29T09:43:30Z</dcterms:created>
  <dcterms:modified xsi:type="dcterms:W3CDTF">2026-09-28T08:18:02Z</dcterms:modified>
</cp:coreProperties>
</file>